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elmand\Downloads\"/>
    </mc:Choice>
  </mc:AlternateContent>
  <xr:revisionPtr revIDLastSave="0" documentId="13_ncr:1_{823E00E4-11D5-4523-A316-97AD7CCCCDE5}" xr6:coauthVersionLast="47" xr6:coauthVersionMax="47" xr10:uidLastSave="{00000000-0000-0000-0000-000000000000}"/>
  <bookViews>
    <workbookView xWindow="-108" yWindow="-108" windowWidth="23256" windowHeight="12576" tabRatio="706" xr2:uid="{00000000-000D-0000-FFFF-FFFF00000000}"/>
  </bookViews>
  <sheets>
    <sheet name="Revisions" sheetId="22" r:id="rId1"/>
    <sheet name="Instructions" sheetId="23" r:id="rId2"/>
    <sheet name="CARS" sheetId="1" r:id="rId3"/>
    <sheet name="SINGLE UNITS" sheetId="2" r:id="rId4"/>
    <sheet name="SEMI&amp;BUS" sheetId="3" r:id="rId5"/>
    <sheet name="All Veh." sheetId="4" state="hidden" r:id="rId6"/>
    <sheet name="CRASH INPUT" sheetId="24" r:id="rId7"/>
    <sheet name="East &amp; West LT" sheetId="18" r:id="rId8"/>
    <sheet name="North &amp; South LT" sheetId="21" r:id="rId9"/>
    <sheet name="Crash Graphs" sheetId="25" r:id="rId10"/>
    <sheet name="Calc Sheet" sheetId="26" state="hidden" r:id="rId11"/>
  </sheets>
  <definedNames>
    <definedName name="_xlnm.Print_Area" localSheetId="1">Instructions!$A$1:$B$165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39" i="24" l="1"/>
  <c r="AH30" i="24"/>
  <c r="AH31" i="24"/>
  <c r="AF34" i="24"/>
  <c r="AF35" i="24"/>
  <c r="AE34" i="24"/>
  <c r="AE35" i="24"/>
  <c r="AE36" i="24"/>
  <c r="AB11" i="24"/>
  <c r="AB12" i="24"/>
  <c r="AB13" i="24"/>
  <c r="AB14" i="24"/>
  <c r="AB15" i="24"/>
  <c r="AB16" i="24"/>
  <c r="AB17" i="24"/>
  <c r="AB18" i="24"/>
  <c r="AB19" i="24"/>
  <c r="AB20" i="24"/>
  <c r="AB21" i="24"/>
  <c r="AB22" i="24"/>
  <c r="AB23" i="24"/>
  <c r="AB24" i="24"/>
  <c r="AB25" i="24"/>
  <c r="AB26" i="24"/>
  <c r="AB27" i="24"/>
  <c r="AB28" i="24"/>
  <c r="AB29" i="24"/>
  <c r="AB30" i="24"/>
  <c r="AB31" i="24"/>
  <c r="AB32" i="24"/>
  <c r="AB33" i="24"/>
  <c r="AB34" i="24"/>
  <c r="AB35" i="24"/>
  <c r="AB36" i="24"/>
  <c r="AB37" i="24"/>
  <c r="AB38" i="24"/>
  <c r="AB39" i="24"/>
  <c r="AC11" i="24"/>
  <c r="AD11" i="24"/>
  <c r="AC12" i="24"/>
  <c r="AD12" i="24"/>
  <c r="AC13" i="24"/>
  <c r="AD13" i="24"/>
  <c r="AC14" i="24"/>
  <c r="AD14" i="24"/>
  <c r="AC15" i="24"/>
  <c r="AD15" i="24"/>
  <c r="AC16" i="24"/>
  <c r="AD16" i="24"/>
  <c r="AC17" i="24"/>
  <c r="AD17" i="24"/>
  <c r="AC18" i="24"/>
  <c r="AD18" i="24"/>
  <c r="AC19" i="24"/>
  <c r="AD19" i="24"/>
  <c r="AC20" i="24"/>
  <c r="AD20" i="24"/>
  <c r="AC21" i="24"/>
  <c r="AD21" i="24"/>
  <c r="AC22" i="24"/>
  <c r="AD22" i="24"/>
  <c r="AC23" i="24"/>
  <c r="AD23" i="24"/>
  <c r="AC24" i="24"/>
  <c r="AD24" i="24"/>
  <c r="AC25" i="24"/>
  <c r="AD25" i="24"/>
  <c r="AC26" i="24"/>
  <c r="AD26" i="24"/>
  <c r="AC27" i="24"/>
  <c r="AD27" i="24"/>
  <c r="AC28" i="24"/>
  <c r="AD28" i="24"/>
  <c r="AC29" i="24"/>
  <c r="AD29" i="24"/>
  <c r="AC30" i="24"/>
  <c r="AD30" i="24"/>
  <c r="AC31" i="24"/>
  <c r="AD31" i="24"/>
  <c r="AC32" i="24"/>
  <c r="AD32" i="24"/>
  <c r="AC33" i="24"/>
  <c r="AD33" i="24"/>
  <c r="AC34" i="24"/>
  <c r="AD34" i="24"/>
  <c r="AC35" i="24"/>
  <c r="AD35" i="24"/>
  <c r="AC36" i="24"/>
  <c r="AD36" i="24"/>
  <c r="AC37" i="24"/>
  <c r="AD37" i="24"/>
  <c r="AC38" i="24"/>
  <c r="AD38" i="24"/>
  <c r="AC39" i="24"/>
  <c r="AD39" i="24"/>
  <c r="AD10" i="24"/>
  <c r="AC10" i="24"/>
  <c r="G39" i="24"/>
  <c r="G30" i="24"/>
  <c r="G31" i="24"/>
  <c r="G32" i="24"/>
  <c r="G33" i="24"/>
  <c r="G34" i="24"/>
  <c r="G35" i="24"/>
  <c r="G36" i="24"/>
  <c r="G37" i="24"/>
  <c r="G38" i="24"/>
  <c r="H10" i="24"/>
  <c r="AI10" i="24" s="1"/>
  <c r="DN10" i="26"/>
  <c r="DN11" i="26"/>
  <c r="DN12" i="26"/>
  <c r="DN13" i="26"/>
  <c r="DN14" i="26"/>
  <c r="DN15" i="26"/>
  <c r="DN16" i="26"/>
  <c r="DN17" i="26"/>
  <c r="DN18" i="26"/>
  <c r="DN19" i="26"/>
  <c r="DN20" i="26"/>
  <c r="DN21" i="26"/>
  <c r="DN22" i="26"/>
  <c r="DN23" i="26"/>
  <c r="DN24" i="26"/>
  <c r="DN25" i="26"/>
  <c r="DN26" i="26"/>
  <c r="DN27" i="26"/>
  <c r="DN28" i="26"/>
  <c r="DN29" i="26"/>
  <c r="DN30" i="26"/>
  <c r="DN31" i="26"/>
  <c r="DN32" i="26"/>
  <c r="DN33" i="26"/>
  <c r="DN34" i="26"/>
  <c r="DN35" i="26"/>
  <c r="DN36" i="26"/>
  <c r="DN37" i="26"/>
  <c r="DN38" i="26"/>
  <c r="DN9" i="26"/>
  <c r="CB92" i="26"/>
  <c r="CB93" i="26"/>
  <c r="CB94" i="26"/>
  <c r="CB95" i="26"/>
  <c r="CB96" i="26"/>
  <c r="CB97" i="26"/>
  <c r="CB98" i="26"/>
  <c r="CB99" i="26"/>
  <c r="CB100" i="26"/>
  <c r="CB101" i="26"/>
  <c r="CB102" i="26"/>
  <c r="CB103" i="26"/>
  <c r="CB104" i="26"/>
  <c r="CB105" i="26"/>
  <c r="CB106" i="26"/>
  <c r="CB107" i="26"/>
  <c r="CB108" i="26"/>
  <c r="CB109" i="26"/>
  <c r="CB110" i="26"/>
  <c r="CB111" i="26"/>
  <c r="CB112" i="26"/>
  <c r="CB113" i="26"/>
  <c r="CB114" i="26"/>
  <c r="CB115" i="26"/>
  <c r="CB116" i="26"/>
  <c r="CB117" i="26"/>
  <c r="CB118" i="26"/>
  <c r="CB119" i="26"/>
  <c r="CB120" i="26"/>
  <c r="CB91" i="26"/>
  <c r="CB10" i="26"/>
  <c r="CB11" i="26"/>
  <c r="CB12" i="26"/>
  <c r="CB13" i="26"/>
  <c r="CB14" i="26"/>
  <c r="CB15" i="26"/>
  <c r="CB16" i="26"/>
  <c r="CB17" i="26"/>
  <c r="CB18" i="26"/>
  <c r="CB19" i="26"/>
  <c r="CB20" i="26"/>
  <c r="CB21" i="26"/>
  <c r="CB22" i="26"/>
  <c r="CB23" i="26"/>
  <c r="CB24" i="26"/>
  <c r="CB25" i="26"/>
  <c r="CB26" i="26"/>
  <c r="CB27" i="26"/>
  <c r="CB28" i="26"/>
  <c r="CB29" i="26"/>
  <c r="CB30" i="26"/>
  <c r="CB31" i="26"/>
  <c r="CB32" i="26"/>
  <c r="CB33" i="26"/>
  <c r="CB34" i="26"/>
  <c r="CB35" i="26"/>
  <c r="CB36" i="26"/>
  <c r="CB37" i="26"/>
  <c r="CB38" i="26"/>
  <c r="CB9" i="26"/>
  <c r="AP10" i="26"/>
  <c r="AP11" i="26"/>
  <c r="AP12" i="26"/>
  <c r="AP13" i="26"/>
  <c r="AP14" i="26"/>
  <c r="AP15" i="26"/>
  <c r="AP16" i="26"/>
  <c r="AP17" i="26"/>
  <c r="AP18" i="26"/>
  <c r="AP19" i="26"/>
  <c r="AP20" i="26"/>
  <c r="AP21" i="26"/>
  <c r="AP22" i="26"/>
  <c r="AP23" i="26"/>
  <c r="AP24" i="26"/>
  <c r="AP25" i="26"/>
  <c r="AP26" i="26"/>
  <c r="AP27" i="26"/>
  <c r="AP28" i="26"/>
  <c r="AP29" i="26"/>
  <c r="AP30" i="26"/>
  <c r="AP31" i="26"/>
  <c r="AP32" i="26"/>
  <c r="AP33" i="26"/>
  <c r="AP34" i="26"/>
  <c r="AP35" i="26"/>
  <c r="AP36" i="26"/>
  <c r="AP37" i="26"/>
  <c r="AP38" i="26"/>
  <c r="AP9" i="26"/>
  <c r="D92" i="26"/>
  <c r="D93" i="26"/>
  <c r="D94" i="26"/>
  <c r="D95" i="26"/>
  <c r="D96" i="26"/>
  <c r="D97" i="26"/>
  <c r="D98" i="26"/>
  <c r="D99" i="26"/>
  <c r="D100" i="26"/>
  <c r="D101" i="26"/>
  <c r="D102" i="26"/>
  <c r="D103" i="26"/>
  <c r="D104" i="26"/>
  <c r="D105" i="26"/>
  <c r="D106" i="26"/>
  <c r="D107" i="26"/>
  <c r="D108" i="26"/>
  <c r="D109" i="26"/>
  <c r="D110" i="26"/>
  <c r="D111" i="26"/>
  <c r="D112" i="26"/>
  <c r="D113" i="26"/>
  <c r="D114" i="26"/>
  <c r="D115" i="26"/>
  <c r="D116" i="26"/>
  <c r="D117" i="26"/>
  <c r="D118" i="26"/>
  <c r="D119" i="26"/>
  <c r="D120" i="26"/>
  <c r="D91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9" i="26"/>
  <c r="AN39" i="24"/>
  <c r="AM39" i="24"/>
  <c r="AL39" i="24"/>
  <c r="AK39" i="24"/>
  <c r="AN38" i="24"/>
  <c r="AM38" i="24"/>
  <c r="AL38" i="24"/>
  <c r="AK38" i="24"/>
  <c r="AN37" i="24"/>
  <c r="AM37" i="24"/>
  <c r="AL37" i="24"/>
  <c r="AK37" i="24"/>
  <c r="AN36" i="24"/>
  <c r="AM36" i="24"/>
  <c r="AL36" i="24"/>
  <c r="AK36" i="24"/>
  <c r="AN35" i="24"/>
  <c r="AM35" i="24"/>
  <c r="AL35" i="24"/>
  <c r="AK35" i="24"/>
  <c r="AN34" i="24"/>
  <c r="AM34" i="24"/>
  <c r="AL34" i="24"/>
  <c r="AK34" i="24"/>
  <c r="AN33" i="24"/>
  <c r="AM33" i="24"/>
  <c r="AL33" i="24"/>
  <c r="AK33" i="24"/>
  <c r="AN32" i="24"/>
  <c r="AM32" i="24"/>
  <c r="AL32" i="24"/>
  <c r="AK32" i="24"/>
  <c r="AN31" i="24"/>
  <c r="AM31" i="24"/>
  <c r="AL31" i="24"/>
  <c r="AK31" i="24"/>
  <c r="AN30" i="24"/>
  <c r="AM30" i="24"/>
  <c r="AL30" i="24"/>
  <c r="AK30" i="24"/>
  <c r="AN29" i="24"/>
  <c r="AM29" i="24"/>
  <c r="AL29" i="24"/>
  <c r="AK29" i="24"/>
  <c r="AN28" i="24"/>
  <c r="AM28" i="24"/>
  <c r="AL28" i="24"/>
  <c r="AK28" i="24"/>
  <c r="AN27" i="24"/>
  <c r="AM27" i="24"/>
  <c r="AL27" i="24"/>
  <c r="AK27" i="24"/>
  <c r="AT26" i="24"/>
  <c r="AN26" i="24"/>
  <c r="AM26" i="24"/>
  <c r="AL26" i="24"/>
  <c r="AK26" i="24"/>
  <c r="AT25" i="24"/>
  <c r="AN25" i="24"/>
  <c r="AM25" i="24"/>
  <c r="AL25" i="24"/>
  <c r="AK25" i="24"/>
  <c r="AT24" i="24"/>
  <c r="AN24" i="24"/>
  <c r="AM24" i="24"/>
  <c r="AL24" i="24"/>
  <c r="AK24" i="24"/>
  <c r="AT23" i="24"/>
  <c r="AN23" i="24"/>
  <c r="AM23" i="24"/>
  <c r="AL23" i="24"/>
  <c r="AK23" i="24"/>
  <c r="AT22" i="24"/>
  <c r="AN22" i="24"/>
  <c r="AM22" i="24"/>
  <c r="AL22" i="24"/>
  <c r="AK22" i="24"/>
  <c r="AN21" i="24"/>
  <c r="AM21" i="24"/>
  <c r="AL21" i="24"/>
  <c r="AK21" i="24"/>
  <c r="AN20" i="24"/>
  <c r="AM20" i="24"/>
  <c r="AL20" i="24"/>
  <c r="AK20" i="24"/>
  <c r="AN19" i="24"/>
  <c r="AM19" i="24"/>
  <c r="AL19" i="24"/>
  <c r="AK19" i="24"/>
  <c r="AN18" i="24"/>
  <c r="AM18" i="24"/>
  <c r="AL18" i="24"/>
  <c r="AK18" i="24"/>
  <c r="AN17" i="24"/>
  <c r="AM17" i="24"/>
  <c r="AL17" i="24"/>
  <c r="AK17" i="24"/>
  <c r="AN16" i="24"/>
  <c r="AM16" i="24"/>
  <c r="AL16" i="24"/>
  <c r="AK16" i="24"/>
  <c r="AN15" i="24"/>
  <c r="AM15" i="24"/>
  <c r="AL15" i="24"/>
  <c r="AK15" i="24"/>
  <c r="AN14" i="24"/>
  <c r="AM14" i="24"/>
  <c r="AL14" i="24"/>
  <c r="AK14" i="24"/>
  <c r="AN13" i="24"/>
  <c r="AM13" i="24"/>
  <c r="AL13" i="24"/>
  <c r="AK13" i="24"/>
  <c r="AN12" i="24"/>
  <c r="AM12" i="24"/>
  <c r="AL12" i="24"/>
  <c r="AK12" i="24"/>
  <c r="AN11" i="24"/>
  <c r="AM11" i="24"/>
  <c r="AL11" i="24"/>
  <c r="AK11" i="24"/>
  <c r="AN10" i="24"/>
  <c r="AM10" i="24"/>
  <c r="AL10" i="24"/>
  <c r="AK10" i="24"/>
  <c r="AB10" i="24"/>
  <c r="H11" i="24"/>
  <c r="AI11" i="24" s="1"/>
  <c r="H12" i="24"/>
  <c r="AI12" i="24" s="1"/>
  <c r="H13" i="24"/>
  <c r="AI13" i="24" s="1"/>
  <c r="H14" i="24"/>
  <c r="AI14" i="24" s="1"/>
  <c r="H15" i="24"/>
  <c r="AI15" i="24" s="1"/>
  <c r="H16" i="24"/>
  <c r="AI16" i="24" s="1"/>
  <c r="H17" i="24"/>
  <c r="AH17" i="24" s="1"/>
  <c r="H18" i="24"/>
  <c r="AH18" i="24" s="1"/>
  <c r="H19" i="24"/>
  <c r="AH19" i="24" s="1"/>
  <c r="H20" i="24"/>
  <c r="AH20" i="24" s="1"/>
  <c r="H21" i="24"/>
  <c r="AH21" i="24" s="1"/>
  <c r="H22" i="24"/>
  <c r="AH22" i="24" s="1"/>
  <c r="H23" i="24"/>
  <c r="AI23" i="24" s="1"/>
  <c r="H24" i="24"/>
  <c r="AI24" i="24" s="1"/>
  <c r="H25" i="24"/>
  <c r="AI25" i="24" s="1"/>
  <c r="H26" i="24"/>
  <c r="AI26" i="24" s="1"/>
  <c r="H27" i="24"/>
  <c r="AI27" i="24" s="1"/>
  <c r="H28" i="24"/>
  <c r="AI28" i="24" s="1"/>
  <c r="H29" i="24"/>
  <c r="AH29" i="24" s="1"/>
  <c r="H30" i="24"/>
  <c r="AI30" i="24" s="1"/>
  <c r="H31" i="24"/>
  <c r="AG31" i="24" s="1"/>
  <c r="H32" i="24"/>
  <c r="AH32" i="24" s="1"/>
  <c r="H33" i="24"/>
  <c r="AG33" i="24" s="1"/>
  <c r="H34" i="24"/>
  <c r="AG34" i="24" s="1"/>
  <c r="H35" i="24"/>
  <c r="AG35" i="24" s="1"/>
  <c r="H36" i="24"/>
  <c r="AF36" i="24" s="1"/>
  <c r="H37" i="24"/>
  <c r="AE37" i="24" s="1"/>
  <c r="H38" i="24"/>
  <c r="AE38" i="24" s="1"/>
  <c r="H39" i="24"/>
  <c r="AE39" i="24" s="1"/>
  <c r="AE33" i="24" l="1"/>
  <c r="AF32" i="24"/>
  <c r="AG30" i="24"/>
  <c r="AI38" i="24"/>
  <c r="AE32" i="24"/>
  <c r="AF31" i="24"/>
  <c r="AH39" i="24"/>
  <c r="AI37" i="24"/>
  <c r="AF33" i="24"/>
  <c r="AE31" i="24"/>
  <c r="AF30" i="24"/>
  <c r="AH38" i="24"/>
  <c r="AI36" i="24"/>
  <c r="AE30" i="24"/>
  <c r="AG39" i="24"/>
  <c r="AH37" i="24"/>
  <c r="AI35" i="24"/>
  <c r="AF10" i="24"/>
  <c r="AG38" i="24"/>
  <c r="AH36" i="24"/>
  <c r="AI34" i="24"/>
  <c r="AF39" i="24"/>
  <c r="AG37" i="24"/>
  <c r="AH35" i="24"/>
  <c r="AI33" i="24"/>
  <c r="AF38" i="24"/>
  <c r="AG36" i="24"/>
  <c r="AH34" i="24"/>
  <c r="AI32" i="24"/>
  <c r="AF37" i="24"/>
  <c r="AH33" i="24"/>
  <c r="AI31" i="24"/>
  <c r="AG32" i="24"/>
  <c r="AI22" i="24"/>
  <c r="AE22" i="24"/>
  <c r="AE20" i="24"/>
  <c r="AF26" i="24"/>
  <c r="AG22" i="24"/>
  <c r="AH26" i="24"/>
  <c r="AF14" i="24"/>
  <c r="AG20" i="24"/>
  <c r="AH14" i="24"/>
  <c r="AI20" i="24"/>
  <c r="AF28" i="24"/>
  <c r="AF16" i="24"/>
  <c r="AH10" i="24"/>
  <c r="AH28" i="24"/>
  <c r="AH16" i="24"/>
  <c r="AE21" i="24"/>
  <c r="AF27" i="24"/>
  <c r="AF15" i="24"/>
  <c r="AG21" i="24"/>
  <c r="AH27" i="24"/>
  <c r="AH15" i="24"/>
  <c r="AI21" i="24"/>
  <c r="AE19" i="24"/>
  <c r="AF25" i="24"/>
  <c r="AF13" i="24"/>
  <c r="AG19" i="24"/>
  <c r="AH25" i="24"/>
  <c r="AH13" i="24"/>
  <c r="AI19" i="24"/>
  <c r="AE18" i="24"/>
  <c r="AF24" i="24"/>
  <c r="AF12" i="24"/>
  <c r="AG18" i="24"/>
  <c r="AH24" i="24"/>
  <c r="AH12" i="24"/>
  <c r="AI18" i="24"/>
  <c r="AE29" i="24"/>
  <c r="AE17" i="24"/>
  <c r="AF23" i="24"/>
  <c r="AF11" i="24"/>
  <c r="AG29" i="24"/>
  <c r="AG17" i="24"/>
  <c r="AH23" i="24"/>
  <c r="AH11" i="24"/>
  <c r="AI29" i="24"/>
  <c r="AI17" i="24"/>
  <c r="AE10" i="24"/>
  <c r="AE28" i="24"/>
  <c r="AE16" i="24"/>
  <c r="AF22" i="24"/>
  <c r="AG10" i="24"/>
  <c r="AG28" i="24"/>
  <c r="AG16" i="24"/>
  <c r="AE27" i="24"/>
  <c r="AE15" i="24"/>
  <c r="AF21" i="24"/>
  <c r="AG27" i="24"/>
  <c r="AG15" i="24"/>
  <c r="AE26" i="24"/>
  <c r="AE14" i="24"/>
  <c r="AF20" i="24"/>
  <c r="AG26" i="24"/>
  <c r="AG14" i="24"/>
  <c r="AE25" i="24"/>
  <c r="AE13" i="24"/>
  <c r="AF19" i="24"/>
  <c r="AG25" i="24"/>
  <c r="AG13" i="24"/>
  <c r="AE24" i="24"/>
  <c r="AE12" i="24"/>
  <c r="AF18" i="24"/>
  <c r="AG24" i="24"/>
  <c r="AG12" i="24"/>
  <c r="AE23" i="24"/>
  <c r="AE11" i="24"/>
  <c r="AF29" i="24"/>
  <c r="AF17" i="24"/>
  <c r="AG23" i="24"/>
  <c r="AG11" i="24"/>
  <c r="R33" i="24"/>
  <c r="R29" i="24"/>
  <c r="AJ13" i="24"/>
  <c r="G13" i="24" s="1"/>
  <c r="AJ11" i="24"/>
  <c r="G11" i="24" s="1"/>
  <c r="AJ27" i="24"/>
  <c r="G27" i="24" s="1"/>
  <c r="AJ31" i="24"/>
  <c r="AJ32" i="24"/>
  <c r="AJ33" i="24"/>
  <c r="AJ34" i="24"/>
  <c r="AJ36" i="24"/>
  <c r="AJ37" i="24"/>
  <c r="AJ38" i="24"/>
  <c r="U20" i="24"/>
  <c r="W22" i="24"/>
  <c r="AJ39" i="24"/>
  <c r="AJ14" i="24"/>
  <c r="G14" i="24" s="1"/>
  <c r="AJ15" i="24"/>
  <c r="G15" i="24" s="1"/>
  <c r="AJ17" i="24"/>
  <c r="G17" i="24" s="1"/>
  <c r="AJ18" i="24"/>
  <c r="G18" i="24" s="1"/>
  <c r="AJ19" i="24"/>
  <c r="G19" i="24" s="1"/>
  <c r="AJ20" i="24"/>
  <c r="G20" i="24" s="1"/>
  <c r="AJ23" i="24"/>
  <c r="G23" i="24" s="1"/>
  <c r="AJ24" i="24"/>
  <c r="G24" i="24" s="1"/>
  <c r="AJ26" i="24"/>
  <c r="G26" i="24" s="1"/>
  <c r="O35" i="24"/>
  <c r="O37" i="24"/>
  <c r="P37" i="24"/>
  <c r="P12" i="24"/>
  <c r="O42" i="24"/>
  <c r="O16" i="24"/>
  <c r="R46" i="24"/>
  <c r="R18" i="24"/>
  <c r="Q19" i="24"/>
  <c r="Q33" i="24"/>
  <c r="P22" i="24"/>
  <c r="S46" i="24"/>
  <c r="T48" i="24"/>
  <c r="P47" i="24"/>
  <c r="P14" i="24"/>
  <c r="V19" i="24"/>
  <c r="O29" i="24"/>
  <c r="U34" i="24"/>
  <c r="O40" i="24"/>
  <c r="O48" i="24"/>
  <c r="S15" i="24"/>
  <c r="T20" i="24"/>
  <c r="P29" i="24"/>
  <c r="V34" i="24"/>
  <c r="O41" i="24"/>
  <c r="P48" i="24"/>
  <c r="Q16" i="24"/>
  <c r="W20" i="24"/>
  <c r="P30" i="24"/>
  <c r="Q35" i="24"/>
  <c r="Q42" i="24"/>
  <c r="R49" i="24"/>
  <c r="S16" i="24"/>
  <c r="O21" i="24"/>
  <c r="R31" i="24"/>
  <c r="X35" i="24"/>
  <c r="Q44" i="24"/>
  <c r="T50" i="24"/>
  <c r="T17" i="24"/>
  <c r="V21" i="24"/>
  <c r="S31" i="24"/>
  <c r="O36" i="24"/>
  <c r="R44" i="24"/>
  <c r="U50" i="24"/>
  <c r="U17" i="24"/>
  <c r="W21" i="24"/>
  <c r="O32" i="24"/>
  <c r="Q36" i="24"/>
  <c r="O45" i="24"/>
  <c r="P18" i="24"/>
  <c r="Y21" i="24"/>
  <c r="Q32" i="24"/>
  <c r="S36" i="24"/>
  <c r="Q45" i="24"/>
  <c r="U51" i="24"/>
  <c r="O13" i="24"/>
  <c r="R19" i="24"/>
  <c r="X22" i="24"/>
  <c r="T33" i="24"/>
  <c r="R37" i="24"/>
  <c r="U46" i="24"/>
  <c r="Q13" i="24"/>
  <c r="T19" i="24"/>
  <c r="Z22" i="24"/>
  <c r="V33" i="24"/>
  <c r="T37" i="24"/>
  <c r="W50" i="24"/>
  <c r="Y50" i="24"/>
  <c r="V51" i="24"/>
  <c r="X51" i="24"/>
  <c r="R48" i="24"/>
  <c r="T51" i="24"/>
  <c r="O44" i="24"/>
  <c r="S49" i="24"/>
  <c r="U49" i="24"/>
  <c r="W49" i="24"/>
  <c r="AJ21" i="24"/>
  <c r="G21" i="24" s="1"/>
  <c r="AJ28" i="24"/>
  <c r="G28" i="24" s="1"/>
  <c r="P13" i="24"/>
  <c r="P16" i="24"/>
  <c r="O18" i="24"/>
  <c r="S19" i="24"/>
  <c r="V20" i="24"/>
  <c r="X21" i="24"/>
  <c r="Y22" i="24"/>
  <c r="Q29" i="24"/>
  <c r="T31" i="24"/>
  <c r="S33" i="24"/>
  <c r="W34" i="24"/>
  <c r="P36" i="24"/>
  <c r="Q37" i="24"/>
  <c r="P41" i="24"/>
  <c r="S44" i="24"/>
  <c r="T46" i="24"/>
  <c r="Q48" i="24"/>
  <c r="T49" i="24"/>
  <c r="V50" i="24"/>
  <c r="W51" i="24"/>
  <c r="AJ10" i="24"/>
  <c r="G10" i="24" s="1"/>
  <c r="AJ22" i="24"/>
  <c r="G22" i="24" s="1"/>
  <c r="AJ29" i="24"/>
  <c r="G29" i="24" s="1"/>
  <c r="AJ30" i="24"/>
  <c r="O14" i="24"/>
  <c r="R16" i="24"/>
  <c r="Q18" i="24"/>
  <c r="U19" i="24"/>
  <c r="X20" i="24"/>
  <c r="O22" i="24"/>
  <c r="O30" i="24"/>
  <c r="P32" i="24"/>
  <c r="U33" i="24"/>
  <c r="P35" i="24"/>
  <c r="R36" i="24"/>
  <c r="S37" i="24"/>
  <c r="P42" i="24"/>
  <c r="P45" i="24"/>
  <c r="O47" i="24"/>
  <c r="S48" i="24"/>
  <c r="V49" i="24"/>
  <c r="X50" i="24"/>
  <c r="Y51" i="24"/>
  <c r="AJ12" i="24"/>
  <c r="G12" i="24" s="1"/>
  <c r="Z51" i="24"/>
  <c r="Q14" i="24"/>
  <c r="T16" i="24"/>
  <c r="S18" i="24"/>
  <c r="W19" i="24"/>
  <c r="P21" i="24"/>
  <c r="Q22" i="24"/>
  <c r="O26" i="24"/>
  <c r="Q30" i="24"/>
  <c r="R32" i="24"/>
  <c r="O34" i="24"/>
  <c r="R35" i="24"/>
  <c r="T36" i="24"/>
  <c r="U37" i="24"/>
  <c r="O43" i="24"/>
  <c r="R45" i="24"/>
  <c r="Q47" i="24"/>
  <c r="U48" i="24"/>
  <c r="X49" i="24"/>
  <c r="O51" i="24"/>
  <c r="R14" i="24"/>
  <c r="O17" i="24"/>
  <c r="T18" i="24"/>
  <c r="O20" i="24"/>
  <c r="Q21" i="24"/>
  <c r="R22" i="24"/>
  <c r="O27" i="24"/>
  <c r="R30" i="24"/>
  <c r="S32" i="24"/>
  <c r="P34" i="24"/>
  <c r="S35" i="24"/>
  <c r="U36" i="24"/>
  <c r="V37" i="24"/>
  <c r="P43" i="24"/>
  <c r="S45" i="24"/>
  <c r="R47" i="24"/>
  <c r="V48" i="24"/>
  <c r="O50" i="24"/>
  <c r="P51" i="24"/>
  <c r="O15" i="24"/>
  <c r="P17" i="24"/>
  <c r="U18" i="24"/>
  <c r="P20" i="24"/>
  <c r="R21" i="24"/>
  <c r="S22" i="24"/>
  <c r="P27" i="24"/>
  <c r="S30" i="24"/>
  <c r="T32" i="24"/>
  <c r="Q34" i="24"/>
  <c r="T35" i="24"/>
  <c r="V36" i="24"/>
  <c r="W37" i="24"/>
  <c r="Q43" i="24"/>
  <c r="T45" i="24"/>
  <c r="S47" i="24"/>
  <c r="W48" i="24"/>
  <c r="P50" i="24"/>
  <c r="Q51" i="24"/>
  <c r="AJ16" i="24"/>
  <c r="G16" i="24" s="1"/>
  <c r="AJ25" i="24"/>
  <c r="G25" i="24" s="1"/>
  <c r="AJ35" i="24"/>
  <c r="P15" i="24"/>
  <c r="Q17" i="24"/>
  <c r="V18" i="24"/>
  <c r="Q20" i="24"/>
  <c r="S21" i="24"/>
  <c r="T22" i="24"/>
  <c r="O28" i="24"/>
  <c r="O31" i="24"/>
  <c r="U32" i="24"/>
  <c r="R34" i="24"/>
  <c r="U35" i="24"/>
  <c r="W36" i="24"/>
  <c r="X37" i="24"/>
  <c r="R43" i="24"/>
  <c r="O46" i="24"/>
  <c r="T47" i="24"/>
  <c r="O49" i="24"/>
  <c r="Q50" i="24"/>
  <c r="R51" i="24"/>
  <c r="O11" i="24"/>
  <c r="Q15" i="24"/>
  <c r="R17" i="24"/>
  <c r="O19" i="24"/>
  <c r="R20" i="24"/>
  <c r="T21" i="24"/>
  <c r="U22" i="24"/>
  <c r="P28" i="24"/>
  <c r="P31" i="24"/>
  <c r="O33" i="24"/>
  <c r="S34" i="24"/>
  <c r="V35" i="24"/>
  <c r="X36" i="24"/>
  <c r="Y37" i="24"/>
  <c r="P46" i="24"/>
  <c r="U47" i="24"/>
  <c r="P49" i="24"/>
  <c r="R50" i="24"/>
  <c r="S51" i="24"/>
  <c r="O12" i="24"/>
  <c r="R15" i="24"/>
  <c r="S17" i="24"/>
  <c r="P19" i="24"/>
  <c r="S20" i="24"/>
  <c r="U21" i="24"/>
  <c r="V22" i="24"/>
  <c r="Q28" i="24"/>
  <c r="Q31" i="24"/>
  <c r="P33" i="24"/>
  <c r="T34" i="24"/>
  <c r="W35" i="24"/>
  <c r="Y36" i="24"/>
  <c r="Z37" i="24"/>
  <c r="P44" i="24"/>
  <c r="Q46" i="24"/>
  <c r="V47" i="24"/>
  <c r="Q49" i="24"/>
  <c r="S50" i="24"/>
  <c r="AJ71" i="26"/>
  <c r="BV71" i="26"/>
  <c r="DH71" i="26"/>
  <c r="ET71" i="26"/>
  <c r="AJ72" i="26"/>
  <c r="BV72" i="26"/>
  <c r="DH72" i="26"/>
  <c r="ET72" i="26"/>
  <c r="AJ153" i="26"/>
  <c r="DH153" i="26"/>
  <c r="AJ154" i="26"/>
  <c r="DH154" i="26"/>
  <c r="O23" i="24" l="1"/>
  <c r="CD38" i="26"/>
  <c r="CE38" i="26" s="1"/>
  <c r="AR31" i="26"/>
  <c r="AY31" i="26" s="1"/>
  <c r="F36" i="26"/>
  <c r="AA36" i="26" s="1"/>
  <c r="F35" i="26"/>
  <c r="G35" i="26" s="1"/>
  <c r="DP25" i="26"/>
  <c r="EK25" i="26" s="1"/>
  <c r="CD119" i="26"/>
  <c r="CX119" i="26" s="1"/>
  <c r="F119" i="26"/>
  <c r="Z119" i="26" s="1"/>
  <c r="AR37" i="26"/>
  <c r="BD37" i="26" s="1"/>
  <c r="DP36" i="26"/>
  <c r="DX36" i="26" s="1"/>
  <c r="DP27" i="26"/>
  <c r="EK27" i="26" s="1"/>
  <c r="CD36" i="26"/>
  <c r="DC36" i="26" s="1"/>
  <c r="DP35" i="26"/>
  <c r="DQ35" i="26" s="1"/>
  <c r="AR36" i="26"/>
  <c r="BL36" i="26" s="1"/>
  <c r="AR24" i="26"/>
  <c r="AX24" i="26" s="1"/>
  <c r="AR35" i="26"/>
  <c r="BS35" i="26" s="1"/>
  <c r="CD34" i="26"/>
  <c r="CF34" i="26" s="1"/>
  <c r="CD33" i="26"/>
  <c r="CK33" i="26" s="1"/>
  <c r="F33" i="26"/>
  <c r="AJ33" i="26" s="1"/>
  <c r="CD31" i="26"/>
  <c r="CN31" i="26" s="1"/>
  <c r="DP30" i="26"/>
  <c r="EP30" i="26" s="1"/>
  <c r="DP29" i="26"/>
  <c r="DS29" i="26" s="1"/>
  <c r="DP38" i="26"/>
  <c r="EP38" i="26" s="1"/>
  <c r="F38" i="26"/>
  <c r="Q38" i="26" s="1"/>
  <c r="AR34" i="26"/>
  <c r="BF34" i="26" s="1"/>
  <c r="DP33" i="26"/>
  <c r="ED33" i="26" s="1"/>
  <c r="AR33" i="26"/>
  <c r="BE33" i="26" s="1"/>
  <c r="CD32" i="26"/>
  <c r="CJ32" i="26" s="1"/>
  <c r="DP31" i="26"/>
  <c r="ED31" i="26" s="1"/>
  <c r="F31" i="26"/>
  <c r="AB31" i="26" s="1"/>
  <c r="CD24" i="26"/>
  <c r="DB24" i="26" s="1"/>
  <c r="F30" i="26"/>
  <c r="AH30" i="26" s="1"/>
  <c r="DP37" i="26"/>
  <c r="F37" i="26"/>
  <c r="P37" i="26" s="1"/>
  <c r="F34" i="26"/>
  <c r="T34" i="26" s="1"/>
  <c r="F32" i="26"/>
  <c r="M32" i="26" s="1"/>
  <c r="AR25" i="26"/>
  <c r="AT25" i="26" s="1"/>
  <c r="CD117" i="26"/>
  <c r="CM117" i="26" s="1"/>
  <c r="CD115" i="26"/>
  <c r="CI115" i="26" s="1"/>
  <c r="CD113" i="26"/>
  <c r="CD111" i="26"/>
  <c r="CL111" i="26" s="1"/>
  <c r="CD109" i="26"/>
  <c r="CI109" i="26" s="1"/>
  <c r="CD107" i="26"/>
  <c r="CH107" i="26" s="1"/>
  <c r="CD105" i="26"/>
  <c r="F117" i="26"/>
  <c r="V117" i="26" s="1"/>
  <c r="F115" i="26"/>
  <c r="O115" i="26" s="1"/>
  <c r="F113" i="26"/>
  <c r="V113" i="26" s="1"/>
  <c r="F111" i="26"/>
  <c r="F109" i="26"/>
  <c r="J109" i="26" s="1"/>
  <c r="F107" i="26"/>
  <c r="AH107" i="26" s="1"/>
  <c r="CD120" i="26"/>
  <c r="DB120" i="26" s="1"/>
  <c r="CD118" i="26"/>
  <c r="CD116" i="26"/>
  <c r="CL116" i="26" s="1"/>
  <c r="CD114" i="26"/>
  <c r="CQ114" i="26" s="1"/>
  <c r="CD112" i="26"/>
  <c r="CX112" i="26" s="1"/>
  <c r="CD110" i="26"/>
  <c r="CM110" i="26" s="1"/>
  <c r="CD108" i="26"/>
  <c r="CX108" i="26" s="1"/>
  <c r="CD106" i="26"/>
  <c r="CQ106" i="26" s="1"/>
  <c r="F120" i="26"/>
  <c r="Z120" i="26" s="1"/>
  <c r="F118" i="26"/>
  <c r="F116" i="26"/>
  <c r="J116" i="26" s="1"/>
  <c r="F114" i="26"/>
  <c r="AH114" i="26" s="1"/>
  <c r="F112" i="26"/>
  <c r="J112" i="26" s="1"/>
  <c r="F110" i="26"/>
  <c r="O110" i="26" s="1"/>
  <c r="F108" i="26"/>
  <c r="G108" i="26" s="1"/>
  <c r="F106" i="26"/>
  <c r="Z106" i="26" s="1"/>
  <c r="CD35" i="26"/>
  <c r="CZ35" i="26" s="1"/>
  <c r="AR38" i="26"/>
  <c r="AU38" i="26" s="1"/>
  <c r="DP34" i="26"/>
  <c r="DW34" i="26" s="1"/>
  <c r="CD37" i="26"/>
  <c r="DA37" i="26" s="1"/>
  <c r="DP32" i="26"/>
  <c r="EE32" i="26" s="1"/>
  <c r="AR32" i="26"/>
  <c r="BE32" i="26" s="1"/>
  <c r="CD30" i="26"/>
  <c r="CQ30" i="26" s="1"/>
  <c r="DP26" i="26"/>
  <c r="EK26" i="26" s="1"/>
  <c r="CD23" i="26"/>
  <c r="DF23" i="26" s="1"/>
  <c r="CD103" i="26"/>
  <c r="CD101" i="26"/>
  <c r="CD99" i="26"/>
  <c r="CD97" i="26"/>
  <c r="CD95" i="26"/>
  <c r="CD93" i="26"/>
  <c r="CD91" i="26"/>
  <c r="F103" i="26"/>
  <c r="F101" i="26"/>
  <c r="F99" i="26"/>
  <c r="F97" i="26"/>
  <c r="F95" i="26"/>
  <c r="F93" i="26"/>
  <c r="F91" i="26"/>
  <c r="F105" i="26"/>
  <c r="CD104" i="26"/>
  <c r="F104" i="26"/>
  <c r="CD102" i="26"/>
  <c r="CD100" i="26"/>
  <c r="CD98" i="26"/>
  <c r="CD96" i="26"/>
  <c r="CD94" i="26"/>
  <c r="CD92" i="26"/>
  <c r="F102" i="26"/>
  <c r="F100" i="26"/>
  <c r="F98" i="26"/>
  <c r="F96" i="26"/>
  <c r="F94" i="26"/>
  <c r="F92" i="26"/>
  <c r="CD29" i="26"/>
  <c r="AR30" i="26"/>
  <c r="F28" i="26"/>
  <c r="F27" i="26"/>
  <c r="F26" i="26"/>
  <c r="DP24" i="26"/>
  <c r="F25" i="26"/>
  <c r="AR29" i="26"/>
  <c r="DP28" i="26"/>
  <c r="AR28" i="26"/>
  <c r="AR27" i="26"/>
  <c r="AR26" i="26"/>
  <c r="F24" i="26"/>
  <c r="F29" i="26"/>
  <c r="CD28" i="26"/>
  <c r="CD27" i="26"/>
  <c r="CD26" i="26"/>
  <c r="CD25" i="26"/>
  <c r="DP23" i="26"/>
  <c r="AR23" i="26"/>
  <c r="F23" i="26"/>
  <c r="DP22" i="26"/>
  <c r="CD18" i="26"/>
  <c r="CD17" i="26"/>
  <c r="CD16" i="26"/>
  <c r="CD15" i="26"/>
  <c r="CD22" i="26"/>
  <c r="AR22" i="26"/>
  <c r="F22" i="26"/>
  <c r="DP21" i="26"/>
  <c r="CD21" i="26"/>
  <c r="AR21" i="26"/>
  <c r="F21" i="26"/>
  <c r="DP20" i="26"/>
  <c r="CD20" i="26"/>
  <c r="AR20" i="26"/>
  <c r="F20" i="26"/>
  <c r="DP13" i="26"/>
  <c r="DP14" i="26"/>
  <c r="DP19" i="26"/>
  <c r="AR18" i="26"/>
  <c r="AR17" i="26"/>
  <c r="AR16" i="26"/>
  <c r="AR14" i="26"/>
  <c r="F19" i="26"/>
  <c r="F18" i="26"/>
  <c r="F17" i="26"/>
  <c r="F16" i="26"/>
  <c r="F14" i="26"/>
  <c r="CD19" i="26"/>
  <c r="AR19" i="26"/>
  <c r="DP18" i="26"/>
  <c r="DP17" i="26"/>
  <c r="DP16" i="26"/>
  <c r="DP15" i="26"/>
  <c r="CD14" i="26"/>
  <c r="CD13" i="26"/>
  <c r="AR15" i="26"/>
  <c r="F15" i="26"/>
  <c r="AR12" i="26"/>
  <c r="F12" i="26"/>
  <c r="DP11" i="26"/>
  <c r="DP9" i="26"/>
  <c r="AR13" i="26"/>
  <c r="F13" i="26"/>
  <c r="AI13" i="26" s="1"/>
  <c r="DP12" i="26"/>
  <c r="CD12" i="26"/>
  <c r="CD11" i="26"/>
  <c r="AR11" i="26"/>
  <c r="F11" i="26"/>
  <c r="DP10" i="26"/>
  <c r="CD10" i="26"/>
  <c r="CD9" i="26"/>
  <c r="AR10" i="26"/>
  <c r="AR9" i="26"/>
  <c r="F10" i="26"/>
  <c r="F9" i="26"/>
  <c r="F14" i="21"/>
  <c r="H13" i="21" s="1"/>
  <c r="F21" i="18"/>
  <c r="H20" i="18" s="1"/>
  <c r="F14" i="18"/>
  <c r="G13" i="18" s="1"/>
  <c r="F21" i="21"/>
  <c r="G18" i="21"/>
  <c r="H18" i="21"/>
  <c r="G11" i="21"/>
  <c r="H11" i="21"/>
  <c r="G18" i="18"/>
  <c r="H18" i="18"/>
  <c r="G11" i="18"/>
  <c r="H11" i="18"/>
  <c r="AP61" i="4"/>
  <c r="AM61" i="4"/>
  <c r="AV62" i="4"/>
  <c r="H16" i="21"/>
  <c r="H16" i="18"/>
  <c r="H9" i="21"/>
  <c r="H9" i="18"/>
  <c r="G9" i="18"/>
  <c r="BQ27" i="4"/>
  <c r="BQ26" i="4"/>
  <c r="BQ25" i="4"/>
  <c r="BQ24" i="4"/>
  <c r="BQ23" i="4"/>
  <c r="BQ22" i="4"/>
  <c r="BQ21" i="4"/>
  <c r="BQ20" i="4"/>
  <c r="BQ19" i="4"/>
  <c r="BQ18" i="4"/>
  <c r="BQ17" i="4"/>
  <c r="BO27" i="4"/>
  <c r="BO26" i="4"/>
  <c r="BO25" i="4"/>
  <c r="BO24" i="4"/>
  <c r="BO23" i="4"/>
  <c r="BO22" i="4"/>
  <c r="BO21" i="4"/>
  <c r="BO20" i="4"/>
  <c r="BO19" i="4"/>
  <c r="BO18" i="4"/>
  <c r="BO17" i="4"/>
  <c r="BM27" i="4"/>
  <c r="BM26" i="4"/>
  <c r="BM25" i="4"/>
  <c r="BM24" i="4"/>
  <c r="BM23" i="4"/>
  <c r="BM22" i="4"/>
  <c r="BM21" i="4"/>
  <c r="BM20" i="4"/>
  <c r="BM19" i="4"/>
  <c r="BM18" i="4"/>
  <c r="BM17" i="4"/>
  <c r="BK27" i="4"/>
  <c r="BK26" i="4"/>
  <c r="BK25" i="4"/>
  <c r="BK24" i="4"/>
  <c r="BK23" i="4"/>
  <c r="BK22" i="4"/>
  <c r="BK21" i="4"/>
  <c r="BK20" i="4"/>
  <c r="BK19" i="4"/>
  <c r="BK18" i="4"/>
  <c r="BK17" i="4"/>
  <c r="BP27" i="4"/>
  <c r="BP26" i="4"/>
  <c r="BP25" i="4"/>
  <c r="BP24" i="4"/>
  <c r="BP23" i="4"/>
  <c r="BP22" i="4"/>
  <c r="BP21" i="4"/>
  <c r="BP20" i="4"/>
  <c r="BP19" i="4"/>
  <c r="BP18" i="4"/>
  <c r="BP17" i="4"/>
  <c r="BN27" i="4"/>
  <c r="BN26" i="4"/>
  <c r="BN25" i="4"/>
  <c r="BN24" i="4"/>
  <c r="BN23" i="4"/>
  <c r="BN22" i="4"/>
  <c r="BN21" i="4"/>
  <c r="BN20" i="4"/>
  <c r="BN19" i="4"/>
  <c r="BN18" i="4"/>
  <c r="BN17" i="4"/>
  <c r="BL27" i="4"/>
  <c r="BL26" i="4"/>
  <c r="BL25" i="4"/>
  <c r="BL24" i="4"/>
  <c r="BL23" i="4"/>
  <c r="BL22" i="4"/>
  <c r="BL21" i="4"/>
  <c r="BL20" i="4"/>
  <c r="BL19" i="4"/>
  <c r="BL18" i="4"/>
  <c r="BL17" i="4"/>
  <c r="BJ27" i="4"/>
  <c r="BJ26" i="4"/>
  <c r="BJ25" i="4"/>
  <c r="BJ24" i="4"/>
  <c r="BJ23" i="4"/>
  <c r="BJ22" i="4"/>
  <c r="BJ21" i="4"/>
  <c r="BJ20" i="4"/>
  <c r="BJ19" i="4"/>
  <c r="BJ18" i="4"/>
  <c r="BJ17" i="4"/>
  <c r="AM60" i="4"/>
  <c r="H19" i="21"/>
  <c r="G19" i="21"/>
  <c r="G16" i="21"/>
  <c r="H19" i="18"/>
  <c r="G19" i="18"/>
  <c r="G16" i="18"/>
  <c r="H12" i="21"/>
  <c r="G12" i="21"/>
  <c r="G9" i="21"/>
  <c r="H12" i="18"/>
  <c r="G12" i="18"/>
  <c r="A4" i="4"/>
  <c r="A5" i="4"/>
  <c r="A6" i="4"/>
  <c r="A7" i="4"/>
  <c r="A8" i="4"/>
  <c r="A9" i="4"/>
  <c r="A10" i="4"/>
  <c r="A3" i="4"/>
  <c r="A3" i="3"/>
  <c r="A4" i="3"/>
  <c r="A5" i="3"/>
  <c r="A6" i="3"/>
  <c r="A7" i="3"/>
  <c r="A8" i="3"/>
  <c r="A9" i="3"/>
  <c r="A2" i="3"/>
  <c r="A3" i="2"/>
  <c r="A4" i="2"/>
  <c r="A5" i="2"/>
  <c r="A6" i="2"/>
  <c r="A7" i="2"/>
  <c r="A8" i="2"/>
  <c r="A9" i="2"/>
  <c r="A2" i="2"/>
  <c r="C2" i="3"/>
  <c r="C5" i="4"/>
  <c r="C6" i="4"/>
  <c r="C7" i="4"/>
  <c r="C8" i="4"/>
  <c r="C9" i="4"/>
  <c r="C10" i="4"/>
  <c r="C4" i="4"/>
  <c r="C4" i="3"/>
  <c r="C5" i="3"/>
  <c r="C6" i="3"/>
  <c r="C7" i="3"/>
  <c r="C8" i="3"/>
  <c r="C9" i="3"/>
  <c r="C3" i="3"/>
  <c r="C4" i="2"/>
  <c r="C5" i="2"/>
  <c r="C6" i="2"/>
  <c r="C7" i="2"/>
  <c r="C8" i="2"/>
  <c r="C9" i="2"/>
  <c r="C3" i="2"/>
  <c r="AD11" i="4"/>
  <c r="V11" i="4"/>
  <c r="L11" i="4"/>
  <c r="Z11" i="4"/>
  <c r="AH11" i="4"/>
  <c r="P11" i="4"/>
  <c r="P10" i="2"/>
  <c r="H11" i="4"/>
  <c r="D11" i="4"/>
  <c r="P10" i="3"/>
  <c r="H10" i="3"/>
  <c r="H10" i="2"/>
  <c r="L10" i="3"/>
  <c r="D10" i="3"/>
  <c r="L10" i="2"/>
  <c r="D10" i="2"/>
  <c r="C3" i="4"/>
  <c r="C2" i="2"/>
  <c r="AY17" i="4"/>
  <c r="AL18" i="4"/>
  <c r="AY27" i="4"/>
  <c r="AY26" i="4"/>
  <c r="AY25" i="4"/>
  <c r="AY24" i="4"/>
  <c r="AY23" i="4"/>
  <c r="AY22" i="4"/>
  <c r="AY21" i="4"/>
  <c r="AY20" i="4"/>
  <c r="AY19" i="4"/>
  <c r="AY18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B19" i="4"/>
  <c r="C19" i="4"/>
  <c r="D19" i="4"/>
  <c r="E19" i="4"/>
  <c r="F19" i="4"/>
  <c r="G19" i="4"/>
  <c r="H19" i="4"/>
  <c r="Z21" i="4" s="1"/>
  <c r="I19" i="4"/>
  <c r="J19" i="4"/>
  <c r="K19" i="4"/>
  <c r="L19" i="4"/>
  <c r="M19" i="4"/>
  <c r="N19" i="4"/>
  <c r="O19" i="4"/>
  <c r="P19" i="4"/>
  <c r="Q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AH21" i="4" s="1"/>
  <c r="Q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B22" i="4"/>
  <c r="T25" i="4" s="1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B27" i="4"/>
  <c r="C27" i="4"/>
  <c r="D27" i="4"/>
  <c r="E27" i="4"/>
  <c r="F27" i="4"/>
  <c r="G27" i="4"/>
  <c r="H27" i="4"/>
  <c r="I27" i="4"/>
  <c r="J27" i="4"/>
  <c r="K27" i="4"/>
  <c r="L27" i="4"/>
  <c r="AD29" i="4" s="1"/>
  <c r="M27" i="4"/>
  <c r="N27" i="4"/>
  <c r="O27" i="4"/>
  <c r="P27" i="4"/>
  <c r="Q27" i="4"/>
  <c r="B28" i="4"/>
  <c r="C28" i="4"/>
  <c r="D28" i="4"/>
  <c r="E28" i="4"/>
  <c r="F28" i="4"/>
  <c r="G28" i="4"/>
  <c r="H28" i="4"/>
  <c r="Z29" i="4" s="1"/>
  <c r="I28" i="4"/>
  <c r="J28" i="4"/>
  <c r="K28" i="4"/>
  <c r="L28" i="4"/>
  <c r="M28" i="4"/>
  <c r="AE29" i="4" s="1"/>
  <c r="N28" i="4"/>
  <c r="O28" i="4"/>
  <c r="P28" i="4"/>
  <c r="Q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B39" i="4"/>
  <c r="C39" i="4"/>
  <c r="D39" i="4"/>
  <c r="E39" i="4"/>
  <c r="W41" i="4" s="1"/>
  <c r="F39" i="4"/>
  <c r="G39" i="4"/>
  <c r="H39" i="4"/>
  <c r="I39" i="4"/>
  <c r="J39" i="4"/>
  <c r="K39" i="4"/>
  <c r="L39" i="4"/>
  <c r="M39" i="4"/>
  <c r="N39" i="4"/>
  <c r="O39" i="4"/>
  <c r="P39" i="4"/>
  <c r="Q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AH49" i="4" s="1"/>
  <c r="Q47" i="4"/>
  <c r="B48" i="4"/>
  <c r="C48" i="4"/>
  <c r="D48" i="4"/>
  <c r="E48" i="4"/>
  <c r="F48" i="4"/>
  <c r="G48" i="4"/>
  <c r="H48" i="4"/>
  <c r="I48" i="4"/>
  <c r="J48" i="4"/>
  <c r="K48" i="4"/>
  <c r="L48" i="4"/>
  <c r="AD49" i="4" s="1"/>
  <c r="M48" i="4"/>
  <c r="N48" i="4"/>
  <c r="O48" i="4"/>
  <c r="P48" i="4"/>
  <c r="Q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B52" i="4"/>
  <c r="C52" i="4"/>
  <c r="D52" i="4"/>
  <c r="E52" i="4"/>
  <c r="F52" i="4"/>
  <c r="G52" i="4"/>
  <c r="H52" i="4"/>
  <c r="Z53" i="4" s="1"/>
  <c r="I52" i="4"/>
  <c r="J52" i="4"/>
  <c r="K52" i="4"/>
  <c r="L52" i="4"/>
  <c r="M52" i="4"/>
  <c r="N52" i="4"/>
  <c r="O52" i="4"/>
  <c r="P52" i="4"/>
  <c r="Q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B14" i="4"/>
  <c r="AO55" i="4"/>
  <c r="AR44" i="4"/>
  <c r="AO43" i="4"/>
  <c r="AO40" i="4"/>
  <c r="AU40" i="4"/>
  <c r="AR39" i="4"/>
  <c r="AL54" i="4"/>
  <c r="AL35" i="4"/>
  <c r="AL47" i="4"/>
  <c r="AL50" i="4"/>
  <c r="AO56" i="4"/>
  <c r="AU56" i="4"/>
  <c r="AR55" i="4"/>
  <c r="AU51" i="4"/>
  <c r="AL51" i="4"/>
  <c r="AR48" i="4"/>
  <c r="AO46" i="4"/>
  <c r="AO44" i="4"/>
  <c r="AR43" i="4"/>
  <c r="AO42" i="4"/>
  <c r="AO39" i="4"/>
  <c r="AU38" i="4"/>
  <c r="AL38" i="4"/>
  <c r="AU36" i="4"/>
  <c r="AL36" i="4"/>
  <c r="AL34" i="4"/>
  <c r="AL52" i="4"/>
  <c r="AO18" i="4"/>
  <c r="AR42" i="4"/>
  <c r="AR46" i="4"/>
  <c r="AL56" i="4"/>
  <c r="AR56" i="4"/>
  <c r="AU55" i="4"/>
  <c r="AL55" i="4"/>
  <c r="AO54" i="4"/>
  <c r="AR54" i="4"/>
  <c r="AO52" i="4"/>
  <c r="AR52" i="4"/>
  <c r="AO51" i="4"/>
  <c r="AR51" i="4"/>
  <c r="AO50" i="4"/>
  <c r="AR50" i="4"/>
  <c r="AO48" i="4"/>
  <c r="AU48" i="4"/>
  <c r="AO47" i="4"/>
  <c r="AR47" i="4"/>
  <c r="AU46" i="4"/>
  <c r="AL46" i="4"/>
  <c r="AU44" i="4"/>
  <c r="AL44" i="4"/>
  <c r="AU43" i="4"/>
  <c r="AL43" i="4"/>
  <c r="AU42" i="4"/>
  <c r="AL42" i="4"/>
  <c r="AR40" i="4"/>
  <c r="AU39" i="4"/>
  <c r="AL39" i="4"/>
  <c r="AO38" i="4"/>
  <c r="AR38" i="4"/>
  <c r="AO36" i="4"/>
  <c r="AR36" i="4"/>
  <c r="AO35" i="4"/>
  <c r="AR35" i="4"/>
  <c r="AO34" i="4"/>
  <c r="AR34" i="4"/>
  <c r="AL32" i="4"/>
  <c r="AR31" i="4"/>
  <c r="AL28" i="4"/>
  <c r="AL27" i="4"/>
  <c r="AR26" i="4"/>
  <c r="AL24" i="4"/>
  <c r="AR23" i="4"/>
  <c r="AL22" i="4"/>
  <c r="AL20" i="4"/>
  <c r="AR18" i="4"/>
  <c r="AU35" i="4"/>
  <c r="AU50" i="4"/>
  <c r="AU52" i="4"/>
  <c r="AO19" i="4"/>
  <c r="AO20" i="4"/>
  <c r="AO22" i="4"/>
  <c r="AO23" i="4"/>
  <c r="AO24" i="4"/>
  <c r="AO26" i="4"/>
  <c r="AO27" i="4"/>
  <c r="AO28" i="4"/>
  <c r="AO30" i="4"/>
  <c r="AO31" i="4"/>
  <c r="AO32" i="4"/>
  <c r="AL23" i="4"/>
  <c r="AL30" i="4"/>
  <c r="AL31" i="4"/>
  <c r="AU26" i="4"/>
  <c r="AU47" i="4"/>
  <c r="AU54" i="4"/>
  <c r="AR19" i="4"/>
  <c r="AR20" i="4"/>
  <c r="AR22" i="4"/>
  <c r="AR24" i="4"/>
  <c r="AR27" i="4"/>
  <c r="AR28" i="4"/>
  <c r="AR30" i="4"/>
  <c r="AR32" i="4"/>
  <c r="AU34" i="4"/>
  <c r="AL19" i="4"/>
  <c r="AL26" i="4"/>
  <c r="AU18" i="4"/>
  <c r="AU19" i="4"/>
  <c r="AU20" i="4"/>
  <c r="AU22" i="4"/>
  <c r="AU23" i="4"/>
  <c r="AU24" i="4"/>
  <c r="AU27" i="4"/>
  <c r="AU28" i="4"/>
  <c r="AU30" i="4"/>
  <c r="AU31" i="4"/>
  <c r="AU32" i="4"/>
  <c r="AL40" i="4"/>
  <c r="AL48" i="4"/>
  <c r="AV63" i="4"/>
  <c r="AP60" i="4"/>
  <c r="I58" i="4" l="1"/>
  <c r="AH53" i="4"/>
  <c r="V53" i="4"/>
  <c r="Z49" i="4"/>
  <c r="AH29" i="4"/>
  <c r="V29" i="4"/>
  <c r="AD21" i="4"/>
  <c r="W21" i="4"/>
  <c r="F58" i="4"/>
  <c r="AH57" i="4"/>
  <c r="AH45" i="4"/>
  <c r="V21" i="4"/>
  <c r="AA45" i="4"/>
  <c r="V45" i="4"/>
  <c r="J58" i="4"/>
  <c r="V41" i="4"/>
  <c r="AA21" i="4"/>
  <c r="AD33" i="4"/>
  <c r="Q58" i="4"/>
  <c r="E58" i="4"/>
  <c r="Z45" i="4"/>
  <c r="AD41" i="4"/>
  <c r="AH37" i="4"/>
  <c r="Z33" i="4"/>
  <c r="AH25" i="4"/>
  <c r="O119" i="26"/>
  <c r="AT31" i="26"/>
  <c r="AB119" i="26"/>
  <c r="EM25" i="26"/>
  <c r="DE34" i="26"/>
  <c r="EA25" i="26"/>
  <c r="EO25" i="26"/>
  <c r="ET25" i="26"/>
  <c r="EL25" i="26"/>
  <c r="ED25" i="26"/>
  <c r="DV25" i="26"/>
  <c r="DR25" i="26"/>
  <c r="BN31" i="26"/>
  <c r="AA35" i="26"/>
  <c r="DB34" i="26"/>
  <c r="DH34" i="26"/>
  <c r="AD35" i="26"/>
  <c r="T35" i="26"/>
  <c r="CO34" i="26"/>
  <c r="P119" i="26"/>
  <c r="CX34" i="26"/>
  <c r="CS34" i="26"/>
  <c r="AJ119" i="26"/>
  <c r="CG34" i="26"/>
  <c r="EI25" i="26"/>
  <c r="ES25" i="26"/>
  <c r="DX25" i="26"/>
  <c r="ER25" i="26"/>
  <c r="DU25" i="26"/>
  <c r="BE31" i="26"/>
  <c r="BG31" i="26"/>
  <c r="BV31" i="26"/>
  <c r="BE24" i="26"/>
  <c r="AT24" i="26"/>
  <c r="L119" i="26"/>
  <c r="S119" i="26"/>
  <c r="K119" i="26"/>
  <c r="U119" i="26"/>
  <c r="R119" i="26"/>
  <c r="J119" i="26"/>
  <c r="M119" i="26"/>
  <c r="AC119" i="26"/>
  <c r="N35" i="26"/>
  <c r="AC35" i="26"/>
  <c r="Q35" i="26"/>
  <c r="AJ35" i="26"/>
  <c r="X35" i="26"/>
  <c r="H35" i="26"/>
  <c r="AE35" i="26"/>
  <c r="S35" i="26"/>
  <c r="AI35" i="26"/>
  <c r="K35" i="26"/>
  <c r="AH35" i="26"/>
  <c r="BI31" i="26"/>
  <c r="AS31" i="26"/>
  <c r="BH31" i="26"/>
  <c r="BD31" i="26"/>
  <c r="BK31" i="26"/>
  <c r="BC31" i="26"/>
  <c r="CO38" i="26"/>
  <c r="BS36" i="26"/>
  <c r="P36" i="26"/>
  <c r="EJ25" i="26"/>
  <c r="EG25" i="26"/>
  <c r="DY33" i="26"/>
  <c r="CN38" i="26"/>
  <c r="BB36" i="26"/>
  <c r="EE25" i="26"/>
  <c r="EB25" i="26"/>
  <c r="T31" i="26"/>
  <c r="BN36" i="26"/>
  <c r="DY25" i="26"/>
  <c r="DW25" i="26"/>
  <c r="DT25" i="26"/>
  <c r="DQ25" i="26"/>
  <c r="EN25" i="26"/>
  <c r="EP25" i="26"/>
  <c r="EF25" i="26"/>
  <c r="EC25" i="26"/>
  <c r="EH25" i="26"/>
  <c r="M36" i="26"/>
  <c r="EQ25" i="26"/>
  <c r="DS25" i="26"/>
  <c r="DZ25" i="26"/>
  <c r="AY36" i="26"/>
  <c r="CM119" i="26"/>
  <c r="AC36" i="26"/>
  <c r="X36" i="26"/>
  <c r="BO36" i="26"/>
  <c r="CI38" i="26"/>
  <c r="DV33" i="26"/>
  <c r="DV36" i="26"/>
  <c r="T36" i="26"/>
  <c r="W112" i="26"/>
  <c r="AB36" i="26"/>
  <c r="ES36" i="26"/>
  <c r="AX36" i="26"/>
  <c r="I36" i="26"/>
  <c r="DA38" i="26"/>
  <c r="BF36" i="26"/>
  <c r="Q36" i="26"/>
  <c r="DH38" i="26"/>
  <c r="BJ36" i="26"/>
  <c r="U36" i="26"/>
  <c r="CR38" i="26"/>
  <c r="CO119" i="26"/>
  <c r="BV36" i="26"/>
  <c r="AU36" i="26"/>
  <c r="CJ38" i="26"/>
  <c r="BK36" i="26"/>
  <c r="CU38" i="26"/>
  <c r="EJ27" i="26"/>
  <c r="BB37" i="26"/>
  <c r="CZ38" i="26"/>
  <c r="AI31" i="26"/>
  <c r="EH36" i="26"/>
  <c r="M35" i="26"/>
  <c r="EN34" i="26"/>
  <c r="DY27" i="26"/>
  <c r="DU36" i="26"/>
  <c r="CV38" i="26"/>
  <c r="AH31" i="26"/>
  <c r="DZ36" i="26"/>
  <c r="I35" i="26"/>
  <c r="CT38" i="26"/>
  <c r="DS34" i="26"/>
  <c r="CX33" i="26"/>
  <c r="DE38" i="26"/>
  <c r="EO29" i="26"/>
  <c r="EQ36" i="26"/>
  <c r="Z35" i="26"/>
  <c r="L35" i="26"/>
  <c r="CP38" i="26"/>
  <c r="EJ36" i="26"/>
  <c r="X30" i="26"/>
  <c r="EM36" i="26"/>
  <c r="ER36" i="26"/>
  <c r="CS38" i="26"/>
  <c r="P30" i="26"/>
  <c r="EA36" i="26"/>
  <c r="J35" i="26"/>
  <c r="CM38" i="26"/>
  <c r="DF109" i="26"/>
  <c r="BS37" i="26"/>
  <c r="H30" i="26"/>
  <c r="DW36" i="26"/>
  <c r="H37" i="26"/>
  <c r="BG37" i="26"/>
  <c r="CQ38" i="26"/>
  <c r="CK38" i="26"/>
  <c r="K30" i="26"/>
  <c r="DS36" i="26"/>
  <c r="Y35" i="26"/>
  <c r="BJ37" i="26"/>
  <c r="CY38" i="26"/>
  <c r="CG38" i="26"/>
  <c r="G30" i="26"/>
  <c r="ET36" i="26"/>
  <c r="U35" i="26"/>
  <c r="BF37" i="26"/>
  <c r="AC30" i="26"/>
  <c r="EP36" i="26"/>
  <c r="L36" i="26"/>
  <c r="BR36" i="26"/>
  <c r="Y36" i="26"/>
  <c r="AA31" i="26"/>
  <c r="DG38" i="26"/>
  <c r="CW38" i="26"/>
  <c r="CF38" i="26"/>
  <c r="EL36" i="26"/>
  <c r="DC38" i="26"/>
  <c r="AU31" i="26"/>
  <c r="AF119" i="26"/>
  <c r="V119" i="26"/>
  <c r="AG34" i="26"/>
  <c r="AG36" i="26"/>
  <c r="DZ33" i="26"/>
  <c r="P34" i="26"/>
  <c r="ED36" i="26"/>
  <c r="AW31" i="26"/>
  <c r="BR31" i="26"/>
  <c r="X119" i="26"/>
  <c r="N119" i="26"/>
  <c r="AF36" i="26"/>
  <c r="BC36" i="26"/>
  <c r="DT36" i="26"/>
  <c r="EC36" i="26"/>
  <c r="EI36" i="26"/>
  <c r="DR36" i="26"/>
  <c r="BP31" i="26"/>
  <c r="BR32" i="26"/>
  <c r="AG114" i="26"/>
  <c r="AA119" i="26"/>
  <c r="DB109" i="26"/>
  <c r="AJ36" i="26"/>
  <c r="BG36" i="26"/>
  <c r="EB36" i="26"/>
  <c r="EK36" i="26"/>
  <c r="DD38" i="26"/>
  <c r="EE36" i="26"/>
  <c r="BL31" i="26"/>
  <c r="I120" i="26"/>
  <c r="W119" i="26"/>
  <c r="Z38" i="26"/>
  <c r="AE120" i="26"/>
  <c r="R38" i="26"/>
  <c r="EG27" i="26"/>
  <c r="EL29" i="26"/>
  <c r="EJ29" i="26"/>
  <c r="AD30" i="26"/>
  <c r="M30" i="26"/>
  <c r="BM24" i="26"/>
  <c r="V120" i="26"/>
  <c r="DF38" i="26"/>
  <c r="EC29" i="26"/>
  <c r="DW27" i="26"/>
  <c r="R30" i="26"/>
  <c r="EF29" i="26"/>
  <c r="V30" i="26"/>
  <c r="I30" i="26"/>
  <c r="V37" i="26"/>
  <c r="CI106" i="26"/>
  <c r="DV29" i="26"/>
  <c r="DS30" i="26"/>
  <c r="EB29" i="26"/>
  <c r="N30" i="26"/>
  <c r="AH37" i="26"/>
  <c r="EO30" i="26"/>
  <c r="BC38" i="26"/>
  <c r="Z30" i="26"/>
  <c r="DX29" i="26"/>
  <c r="AB30" i="26"/>
  <c r="O37" i="26"/>
  <c r="AY38" i="26"/>
  <c r="EP29" i="26"/>
  <c r="DT29" i="26"/>
  <c r="AE30" i="26"/>
  <c r="AC37" i="26"/>
  <c r="U113" i="26"/>
  <c r="V36" i="26"/>
  <c r="EK29" i="26"/>
  <c r="DA31" i="26"/>
  <c r="BV38" i="26"/>
  <c r="ED29" i="26"/>
  <c r="EQ29" i="26"/>
  <c r="AA30" i="26"/>
  <c r="EG34" i="26"/>
  <c r="Y37" i="26"/>
  <c r="T115" i="26"/>
  <c r="AI36" i="26"/>
  <c r="BR38" i="26"/>
  <c r="EN29" i="26"/>
  <c r="EM29" i="26"/>
  <c r="W30" i="26"/>
  <c r="U37" i="26"/>
  <c r="EO34" i="26"/>
  <c r="BN38" i="26"/>
  <c r="DZ29" i="26"/>
  <c r="EE29" i="26"/>
  <c r="S30" i="26"/>
  <c r="Q37" i="26"/>
  <c r="ES29" i="26"/>
  <c r="AF30" i="26"/>
  <c r="O30" i="26"/>
  <c r="X37" i="26"/>
  <c r="EB30" i="26"/>
  <c r="CU119" i="26"/>
  <c r="EL30" i="26"/>
  <c r="CI119" i="26"/>
  <c r="ED30" i="26"/>
  <c r="CT119" i="26"/>
  <c r="CT108" i="26"/>
  <c r="CL119" i="26"/>
  <c r="CM114" i="26"/>
  <c r="CH119" i="26"/>
  <c r="CK119" i="26"/>
  <c r="CG119" i="26"/>
  <c r="K115" i="26"/>
  <c r="AE106" i="26"/>
  <c r="DH119" i="26"/>
  <c r="DD119" i="26"/>
  <c r="CV119" i="26"/>
  <c r="EE27" i="26"/>
  <c r="EB27" i="26"/>
  <c r="DY30" i="26"/>
  <c r="DX30" i="26"/>
  <c r="EH30" i="26"/>
  <c r="DT27" i="26"/>
  <c r="DQ27" i="26"/>
  <c r="EQ30" i="26"/>
  <c r="DZ30" i="26"/>
  <c r="ES27" i="26"/>
  <c r="ET27" i="26"/>
  <c r="CU24" i="26"/>
  <c r="EM30" i="26"/>
  <c r="DV30" i="26"/>
  <c r="EN27" i="26"/>
  <c r="EP27" i="26"/>
  <c r="CZ24" i="26"/>
  <c r="EI30" i="26"/>
  <c r="DU30" i="26"/>
  <c r="AA117" i="26"/>
  <c r="EI27" i="26"/>
  <c r="EL27" i="26"/>
  <c r="EC30" i="26"/>
  <c r="EE30" i="26"/>
  <c r="DQ30" i="26"/>
  <c r="R117" i="26"/>
  <c r="EF27" i="26"/>
  <c r="EC27" i="26"/>
  <c r="EH27" i="26"/>
  <c r="ES30" i="26"/>
  <c r="EA30" i="26"/>
  <c r="ED26" i="26"/>
  <c r="J117" i="26"/>
  <c r="EA27" i="26"/>
  <c r="DX27" i="26"/>
  <c r="ED27" i="26"/>
  <c r="ER30" i="26"/>
  <c r="DW30" i="26"/>
  <c r="DV26" i="26"/>
  <c r="BQ37" i="26"/>
  <c r="EQ27" i="26"/>
  <c r="DS27" i="26"/>
  <c r="DZ27" i="26"/>
  <c r="CL35" i="26"/>
  <c r="EN30" i="26"/>
  <c r="DR30" i="26"/>
  <c r="CW108" i="26"/>
  <c r="DU27" i="26"/>
  <c r="ER27" i="26"/>
  <c r="DV27" i="26"/>
  <c r="CV35" i="26"/>
  <c r="EJ30" i="26"/>
  <c r="ET30" i="26"/>
  <c r="CO108" i="26"/>
  <c r="EO27" i="26"/>
  <c r="EM27" i="26"/>
  <c r="DR27" i="26"/>
  <c r="CN35" i="26"/>
  <c r="EF30" i="26"/>
  <c r="CF108" i="26"/>
  <c r="CM24" i="26"/>
  <c r="CW31" i="26"/>
  <c r="CO112" i="26"/>
  <c r="CR107" i="26"/>
  <c r="CT24" i="26"/>
  <c r="CL24" i="26"/>
  <c r="CE24" i="26"/>
  <c r="CR24" i="26"/>
  <c r="CS31" i="26"/>
  <c r="Z31" i="26"/>
  <c r="CZ112" i="26"/>
  <c r="CN107" i="26"/>
  <c r="CV24" i="26"/>
  <c r="DG24" i="26"/>
  <c r="DE24" i="26"/>
  <c r="CN24" i="26"/>
  <c r="CO31" i="26"/>
  <c r="N31" i="26"/>
  <c r="CF112" i="26"/>
  <c r="CF107" i="26"/>
  <c r="CY24" i="26"/>
  <c r="DA24" i="26"/>
  <c r="CJ24" i="26"/>
  <c r="CK31" i="26"/>
  <c r="J31" i="26"/>
  <c r="DG112" i="26"/>
  <c r="DG107" i="26"/>
  <c r="CQ24" i="26"/>
  <c r="CW24" i="26"/>
  <c r="CF24" i="26"/>
  <c r="DH31" i="26"/>
  <c r="AC31" i="26"/>
  <c r="DC112" i="26"/>
  <c r="DC107" i="26"/>
  <c r="CI24" i="26"/>
  <c r="CS24" i="26"/>
  <c r="CQ31" i="26"/>
  <c r="DD31" i="26"/>
  <c r="CY112" i="26"/>
  <c r="CQ107" i="26"/>
  <c r="DF24" i="26"/>
  <c r="CO24" i="26"/>
  <c r="DG31" i="26"/>
  <c r="CR31" i="26"/>
  <c r="P31" i="26"/>
  <c r="CU112" i="26"/>
  <c r="CM107" i="26"/>
  <c r="CW112" i="26"/>
  <c r="CX24" i="26"/>
  <c r="CK24" i="26"/>
  <c r="DF31" i="26"/>
  <c r="CJ31" i="26"/>
  <c r="L31" i="26"/>
  <c r="CM112" i="26"/>
  <c r="CL107" i="26"/>
  <c r="CX38" i="26"/>
  <c r="BI37" i="26"/>
  <c r="CP24" i="26"/>
  <c r="CG24" i="26"/>
  <c r="DB31" i="26"/>
  <c r="H31" i="26"/>
  <c r="CT112" i="26"/>
  <c r="CF109" i="26"/>
  <c r="CH24" i="26"/>
  <c r="DH24" i="26"/>
  <c r="CP31" i="26"/>
  <c r="O31" i="26"/>
  <c r="DE114" i="26"/>
  <c r="DC109" i="26"/>
  <c r="DC24" i="26"/>
  <c r="DD24" i="26"/>
  <c r="CL31" i="26"/>
  <c r="CU31" i="26"/>
  <c r="CW114" i="26"/>
  <c r="CY109" i="26"/>
  <c r="DH120" i="26"/>
  <c r="EO33" i="26"/>
  <c r="H114" i="26"/>
  <c r="CJ120" i="26"/>
  <c r="DE120" i="26"/>
  <c r="AZ36" i="26"/>
  <c r="ES33" i="26"/>
  <c r="DF120" i="26"/>
  <c r="BE36" i="26"/>
  <c r="CO115" i="26"/>
  <c r="DX33" i="26"/>
  <c r="BP32" i="26"/>
  <c r="DD115" i="26"/>
  <c r="EQ33" i="26"/>
  <c r="BL32" i="26"/>
  <c r="CV115" i="26"/>
  <c r="EO36" i="26"/>
  <c r="EM33" i="26"/>
  <c r="BG32" i="26"/>
  <c r="CR115" i="26"/>
  <c r="DY36" i="26"/>
  <c r="EE33" i="26"/>
  <c r="BC32" i="26"/>
  <c r="H112" i="26"/>
  <c r="CG120" i="26"/>
  <c r="EA33" i="26"/>
  <c r="EG33" i="26"/>
  <c r="AY32" i="26"/>
  <c r="AI112" i="26"/>
  <c r="EH33" i="26"/>
  <c r="BV32" i="26"/>
  <c r="AE112" i="26"/>
  <c r="CG33" i="26"/>
  <c r="BJ38" i="26"/>
  <c r="ET29" i="26"/>
  <c r="EG29" i="26"/>
  <c r="EI29" i="26"/>
  <c r="AJ30" i="26"/>
  <c r="AG30" i="26"/>
  <c r="AG31" i="26"/>
  <c r="BN32" i="26"/>
  <c r="L37" i="26"/>
  <c r="CS112" i="26"/>
  <c r="CI112" i="26"/>
  <c r="G115" i="26"/>
  <c r="CP107" i="26"/>
  <c r="AW36" i="26"/>
  <c r="DH33" i="26"/>
  <c r="DD106" i="26"/>
  <c r="AH115" i="26"/>
  <c r="BI36" i="26"/>
  <c r="J30" i="26"/>
  <c r="DF32" i="26"/>
  <c r="CV33" i="26"/>
  <c r="DE35" i="26"/>
  <c r="ER29" i="26"/>
  <c r="DY29" i="26"/>
  <c r="EA29" i="26"/>
  <c r="T30" i="26"/>
  <c r="Y30" i="26"/>
  <c r="AJ31" i="26"/>
  <c r="AA37" i="26"/>
  <c r="AA106" i="26"/>
  <c r="CZ106" i="26"/>
  <c r="CK112" i="26"/>
  <c r="CP112" i="26"/>
  <c r="CU111" i="26"/>
  <c r="Q117" i="26"/>
  <c r="DE107" i="26"/>
  <c r="DA109" i="26"/>
  <c r="CL38" i="26"/>
  <c r="AS36" i="26"/>
  <c r="CO32" i="26"/>
  <c r="EH29" i="26"/>
  <c r="DU29" i="26"/>
  <c r="DW29" i="26"/>
  <c r="L30" i="26"/>
  <c r="U30" i="26"/>
  <c r="BM32" i="26"/>
  <c r="S37" i="26"/>
  <c r="W106" i="26"/>
  <c r="CV106" i="26"/>
  <c r="CG112" i="26"/>
  <c r="CL112" i="26"/>
  <c r="I117" i="26"/>
  <c r="CS107" i="26"/>
  <c r="CW109" i="26"/>
  <c r="DB38" i="26"/>
  <c r="CK32" i="26"/>
  <c r="DR29" i="26"/>
  <c r="DQ29" i="26"/>
  <c r="AI30" i="26"/>
  <c r="Q30" i="26"/>
  <c r="AS32" i="26"/>
  <c r="K37" i="26"/>
  <c r="AZ24" i="26"/>
  <c r="CM106" i="26"/>
  <c r="DD112" i="26"/>
  <c r="CH112" i="26"/>
  <c r="AI117" i="26"/>
  <c r="CO107" i="26"/>
  <c r="CJ109" i="26"/>
  <c r="CH38" i="26"/>
  <c r="AD36" i="26"/>
  <c r="DD32" i="26"/>
  <c r="CE106" i="26"/>
  <c r="N36" i="26"/>
  <c r="CI116" i="26"/>
  <c r="AB115" i="26"/>
  <c r="S36" i="26"/>
  <c r="EA26" i="26"/>
  <c r="X115" i="26"/>
  <c r="K36" i="26"/>
  <c r="CP23" i="26"/>
  <c r="CI111" i="26"/>
  <c r="CQ32" i="26"/>
  <c r="CG32" i="26"/>
  <c r="DD33" i="26"/>
  <c r="BO37" i="26"/>
  <c r="AX37" i="26"/>
  <c r="DB23" i="26"/>
  <c r="CW23" i="26"/>
  <c r="EO26" i="26"/>
  <c r="DR26" i="26"/>
  <c r="BL25" i="26"/>
  <c r="K106" i="26"/>
  <c r="DD114" i="26"/>
  <c r="CH111" i="26"/>
  <c r="BA37" i="26"/>
  <c r="DA23" i="26"/>
  <c r="CH116" i="26"/>
  <c r="DG32" i="26"/>
  <c r="DH32" i="26"/>
  <c r="DB33" i="26"/>
  <c r="CZ33" i="26"/>
  <c r="BK37" i="26"/>
  <c r="AT37" i="26"/>
  <c r="CL23" i="26"/>
  <c r="CS23" i="26"/>
  <c r="EE26" i="26"/>
  <c r="V106" i="26"/>
  <c r="CZ114" i="26"/>
  <c r="AS37" i="26"/>
  <c r="ES26" i="26"/>
  <c r="DB32" i="26"/>
  <c r="CR32" i="26"/>
  <c r="CT33" i="26"/>
  <c r="CR33" i="26"/>
  <c r="BC37" i="26"/>
  <c r="CH23" i="26"/>
  <c r="DH23" i="26"/>
  <c r="EN26" i="26"/>
  <c r="AB108" i="26"/>
  <c r="CI114" i="26"/>
  <c r="BP37" i="26"/>
  <c r="CX32" i="26"/>
  <c r="CN32" i="26"/>
  <c r="CP33" i="26"/>
  <c r="CN33" i="26"/>
  <c r="AY37" i="26"/>
  <c r="CT23" i="26"/>
  <c r="CZ23" i="26"/>
  <c r="DS32" i="26"/>
  <c r="EI26" i="26"/>
  <c r="T108" i="26"/>
  <c r="CE114" i="26"/>
  <c r="BH37" i="26"/>
  <c r="EN36" i="26"/>
  <c r="CT32" i="26"/>
  <c r="CF32" i="26"/>
  <c r="CL33" i="26"/>
  <c r="CI36" i="26"/>
  <c r="AU37" i="26"/>
  <c r="CY23" i="26"/>
  <c r="CV23" i="26"/>
  <c r="EC26" i="26"/>
  <c r="BA32" i="26"/>
  <c r="BB32" i="26"/>
  <c r="P108" i="26"/>
  <c r="DF114" i="26"/>
  <c r="CX120" i="26"/>
  <c r="CY115" i="26"/>
  <c r="AZ37" i="26"/>
  <c r="DQ36" i="26"/>
  <c r="CG23" i="26"/>
  <c r="CH32" i="26"/>
  <c r="CQ33" i="26"/>
  <c r="CH33" i="26"/>
  <c r="DG36" i="26"/>
  <c r="BV37" i="26"/>
  <c r="CU23" i="26"/>
  <c r="CR23" i="26"/>
  <c r="DX26" i="26"/>
  <c r="U106" i="26"/>
  <c r="AI108" i="26"/>
  <c r="CT114" i="26"/>
  <c r="CT120" i="26"/>
  <c r="CH115" i="26"/>
  <c r="BU37" i="26"/>
  <c r="EF36" i="26"/>
  <c r="CX23" i="26"/>
  <c r="DE32" i="26"/>
  <c r="DG33" i="26"/>
  <c r="DE33" i="26"/>
  <c r="BR37" i="26"/>
  <c r="CM23" i="26"/>
  <c r="CN23" i="26"/>
  <c r="ET26" i="26"/>
  <c r="Q106" i="26"/>
  <c r="K108" i="26"/>
  <c r="CP114" i="26"/>
  <c r="DD111" i="26"/>
  <c r="BM37" i="26"/>
  <c r="U108" i="26"/>
  <c r="CW32" i="26"/>
  <c r="CS33" i="26"/>
  <c r="BN37" i="26"/>
  <c r="CI23" i="26"/>
  <c r="CJ23" i="26"/>
  <c r="EL26" i="26"/>
  <c r="BT32" i="26"/>
  <c r="AI106" i="26"/>
  <c r="I112" i="26"/>
  <c r="CU116" i="26"/>
  <c r="CZ111" i="26"/>
  <c r="BL37" i="26"/>
  <c r="DE23" i="26"/>
  <c r="CS32" i="26"/>
  <c r="CO33" i="26"/>
  <c r="CE23" i="26"/>
  <c r="CF23" i="26"/>
  <c r="EH26" i="26"/>
  <c r="CM116" i="26"/>
  <c r="CY111" i="26"/>
  <c r="AV37" i="26"/>
  <c r="CH35" i="26"/>
  <c r="CR35" i="26"/>
  <c r="EJ34" i="26"/>
  <c r="ET34" i="26"/>
  <c r="AC34" i="26"/>
  <c r="L34" i="26"/>
  <c r="U120" i="26"/>
  <c r="AA120" i="26"/>
  <c r="R120" i="26"/>
  <c r="CS108" i="26"/>
  <c r="DG108" i="26"/>
  <c r="CP108" i="26"/>
  <c r="Q113" i="26"/>
  <c r="AE113" i="26"/>
  <c r="N113" i="26"/>
  <c r="M117" i="26"/>
  <c r="AE117" i="26"/>
  <c r="N117" i="26"/>
  <c r="AI113" i="26"/>
  <c r="EP34" i="26"/>
  <c r="AJ120" i="26"/>
  <c r="CL108" i="26"/>
  <c r="M113" i="26"/>
  <c r="AA113" i="26"/>
  <c r="J113" i="26"/>
  <c r="CJ34" i="26"/>
  <c r="BF38" i="26"/>
  <c r="DA35" i="26"/>
  <c r="CJ35" i="26"/>
  <c r="AE34" i="26"/>
  <c r="EB34" i="26"/>
  <c r="EL34" i="26"/>
  <c r="CI35" i="26"/>
  <c r="U34" i="26"/>
  <c r="BU31" i="26"/>
  <c r="AZ31" i="26"/>
  <c r="BJ31" i="26"/>
  <c r="BH32" i="26"/>
  <c r="AX32" i="26"/>
  <c r="Z37" i="26"/>
  <c r="M37" i="26"/>
  <c r="M38" i="26"/>
  <c r="S112" i="26"/>
  <c r="AF120" i="26"/>
  <c r="S120" i="26"/>
  <c r="J120" i="26"/>
  <c r="CR106" i="26"/>
  <c r="DF106" i="26"/>
  <c r="CK108" i="26"/>
  <c r="CY108" i="26"/>
  <c r="CH108" i="26"/>
  <c r="CF120" i="26"/>
  <c r="CU115" i="26"/>
  <c r="I113" i="26"/>
  <c r="W113" i="26"/>
  <c r="AG115" i="26"/>
  <c r="P115" i="26"/>
  <c r="AD115" i="26"/>
  <c r="AJ117" i="26"/>
  <c r="W117" i="26"/>
  <c r="AT36" i="26"/>
  <c r="CT36" i="26"/>
  <c r="O34" i="26"/>
  <c r="Y34" i="26"/>
  <c r="W120" i="26"/>
  <c r="DC108" i="26"/>
  <c r="BS38" i="26"/>
  <c r="BB38" i="26"/>
  <c r="CW35" i="26"/>
  <c r="CF35" i="26"/>
  <c r="CU34" i="26"/>
  <c r="DX34" i="26"/>
  <c r="EH34" i="26"/>
  <c r="CY35" i="26"/>
  <c r="Q34" i="26"/>
  <c r="BQ31" i="26"/>
  <c r="AV31" i="26"/>
  <c r="BF31" i="26"/>
  <c r="BD32" i="26"/>
  <c r="BQ33" i="26"/>
  <c r="R37" i="26"/>
  <c r="I37" i="26"/>
  <c r="I38" i="26"/>
  <c r="AC112" i="26"/>
  <c r="Z112" i="26"/>
  <c r="AB120" i="26"/>
  <c r="O120" i="26"/>
  <c r="DE106" i="26"/>
  <c r="CN106" i="26"/>
  <c r="DB106" i="26"/>
  <c r="CG108" i="26"/>
  <c r="CU108" i="26"/>
  <c r="CW120" i="26"/>
  <c r="CQ115" i="26"/>
  <c r="AJ113" i="26"/>
  <c r="S113" i="26"/>
  <c r="AC115" i="26"/>
  <c r="L115" i="26"/>
  <c r="Z115" i="26"/>
  <c r="AF117" i="26"/>
  <c r="S117" i="26"/>
  <c r="BO38" i="26"/>
  <c r="AX38" i="26"/>
  <c r="CS35" i="26"/>
  <c r="DT34" i="26"/>
  <c r="ED34" i="26"/>
  <c r="AH34" i="26"/>
  <c r="M34" i="26"/>
  <c r="BA31" i="26"/>
  <c r="BS31" i="26"/>
  <c r="BB31" i="26"/>
  <c r="BS32" i="26"/>
  <c r="AV33" i="26"/>
  <c r="J37" i="26"/>
  <c r="AJ37" i="26"/>
  <c r="Y112" i="26"/>
  <c r="V112" i="26"/>
  <c r="X120" i="26"/>
  <c r="K120" i="26"/>
  <c r="DA106" i="26"/>
  <c r="CJ106" i="26"/>
  <c r="CX106" i="26"/>
  <c r="DH108" i="26"/>
  <c r="CQ108" i="26"/>
  <c r="CK120" i="26"/>
  <c r="CM115" i="26"/>
  <c r="AF113" i="26"/>
  <c r="O113" i="26"/>
  <c r="Y115" i="26"/>
  <c r="H115" i="26"/>
  <c r="V115" i="26"/>
  <c r="AB117" i="26"/>
  <c r="O117" i="26"/>
  <c r="CG117" i="26"/>
  <c r="BK38" i="26"/>
  <c r="AT38" i="26"/>
  <c r="CO35" i="26"/>
  <c r="EC34" i="26"/>
  <c r="EQ34" i="26"/>
  <c r="DZ34" i="26"/>
  <c r="AD34" i="26"/>
  <c r="I34" i="26"/>
  <c r="BM31" i="26"/>
  <c r="BO31" i="26"/>
  <c r="AX31" i="26"/>
  <c r="BO32" i="26"/>
  <c r="BF33" i="26"/>
  <c r="AE37" i="26"/>
  <c r="AF37" i="26"/>
  <c r="U112" i="26"/>
  <c r="R112" i="26"/>
  <c r="T120" i="26"/>
  <c r="G120" i="26"/>
  <c r="CW106" i="26"/>
  <c r="CF106" i="26"/>
  <c r="CT106" i="26"/>
  <c r="DD108" i="26"/>
  <c r="CM108" i="26"/>
  <c r="DC120" i="26"/>
  <c r="CE115" i="26"/>
  <c r="AB113" i="26"/>
  <c r="K113" i="26"/>
  <c r="U115" i="26"/>
  <c r="AI115" i="26"/>
  <c r="R115" i="26"/>
  <c r="X117" i="26"/>
  <c r="K117" i="26"/>
  <c r="BP36" i="26"/>
  <c r="H34" i="26"/>
  <c r="CQ35" i="26"/>
  <c r="BG38" i="26"/>
  <c r="DF35" i="26"/>
  <c r="CK35" i="26"/>
  <c r="ES34" i="26"/>
  <c r="EM34" i="26"/>
  <c r="DV34" i="26"/>
  <c r="Z34" i="26"/>
  <c r="AJ34" i="26"/>
  <c r="AD37" i="26"/>
  <c r="W37" i="26"/>
  <c r="AB37" i="26"/>
  <c r="Q112" i="26"/>
  <c r="N112" i="26"/>
  <c r="P120" i="26"/>
  <c r="AG120" i="26"/>
  <c r="CS106" i="26"/>
  <c r="DG106" i="26"/>
  <c r="CP106" i="26"/>
  <c r="CZ108" i="26"/>
  <c r="CI108" i="26"/>
  <c r="CY120" i="26"/>
  <c r="DF115" i="26"/>
  <c r="X113" i="26"/>
  <c r="G113" i="26"/>
  <c r="Q115" i="26"/>
  <c r="AE115" i="26"/>
  <c r="N115" i="26"/>
  <c r="T117" i="26"/>
  <c r="G117" i="26"/>
  <c r="BH36" i="26"/>
  <c r="EG36" i="26"/>
  <c r="EF34" i="26"/>
  <c r="DG35" i="26"/>
  <c r="DB35" i="26"/>
  <c r="CG35" i="26"/>
  <c r="EI34" i="26"/>
  <c r="DR34" i="26"/>
  <c r="V34" i="26"/>
  <c r="AF34" i="26"/>
  <c r="L120" i="26"/>
  <c r="Q120" i="26"/>
  <c r="CO106" i="26"/>
  <c r="DC106" i="26"/>
  <c r="CL106" i="26"/>
  <c r="CV108" i="26"/>
  <c r="CE108" i="26"/>
  <c r="T113" i="26"/>
  <c r="AH113" i="26"/>
  <c r="M115" i="26"/>
  <c r="AA115" i="26"/>
  <c r="J115" i="26"/>
  <c r="P117" i="26"/>
  <c r="AH117" i="26"/>
  <c r="N120" i="26"/>
  <c r="K34" i="26"/>
  <c r="CX35" i="26"/>
  <c r="DH35" i="26"/>
  <c r="CU35" i="26"/>
  <c r="EE34" i="26"/>
  <c r="R34" i="26"/>
  <c r="AB34" i="26"/>
  <c r="N37" i="26"/>
  <c r="G37" i="26"/>
  <c r="T37" i="26"/>
  <c r="AJ112" i="26"/>
  <c r="H120" i="26"/>
  <c r="AH120" i="26"/>
  <c r="CK106" i="26"/>
  <c r="CY106" i="26"/>
  <c r="CH106" i="26"/>
  <c r="CR108" i="26"/>
  <c r="DF108" i="26"/>
  <c r="CS120" i="26"/>
  <c r="CG115" i="26"/>
  <c r="AG113" i="26"/>
  <c r="P113" i="26"/>
  <c r="AD113" i="26"/>
  <c r="I115" i="26"/>
  <c r="W115" i="26"/>
  <c r="U117" i="26"/>
  <c r="L117" i="26"/>
  <c r="AD117" i="26"/>
  <c r="BU36" i="26"/>
  <c r="R113" i="26"/>
  <c r="AA34" i="26"/>
  <c r="CQ36" i="26"/>
  <c r="DA34" i="26"/>
  <c r="CT35" i="26"/>
  <c r="DD35" i="26"/>
  <c r="CZ37" i="26"/>
  <c r="EA34" i="26"/>
  <c r="S34" i="26"/>
  <c r="N34" i="26"/>
  <c r="X34" i="26"/>
  <c r="BT31" i="26"/>
  <c r="BI32" i="26"/>
  <c r="AU32" i="26"/>
  <c r="AI37" i="26"/>
  <c r="AG37" i="26"/>
  <c r="L112" i="26"/>
  <c r="Y120" i="26"/>
  <c r="AC120" i="26"/>
  <c r="AD120" i="26"/>
  <c r="CG106" i="26"/>
  <c r="CU106" i="26"/>
  <c r="DE108" i="26"/>
  <c r="CN108" i="26"/>
  <c r="DB108" i="26"/>
  <c r="CO120" i="26"/>
  <c r="DH115" i="26"/>
  <c r="AC113" i="26"/>
  <c r="L113" i="26"/>
  <c r="Z113" i="26"/>
  <c r="AJ115" i="26"/>
  <c r="S115" i="26"/>
  <c r="AG117" i="26"/>
  <c r="H117" i="26"/>
  <c r="Z117" i="26"/>
  <c r="BM36" i="26"/>
  <c r="DY34" i="26"/>
  <c r="CP35" i="26"/>
  <c r="ER34" i="26"/>
  <c r="AI34" i="26"/>
  <c r="J34" i="26"/>
  <c r="M120" i="26"/>
  <c r="AI120" i="26"/>
  <c r="DH106" i="26"/>
  <c r="DA108" i="26"/>
  <c r="CJ108" i="26"/>
  <c r="Y113" i="26"/>
  <c r="H113" i="26"/>
  <c r="AF115" i="26"/>
  <c r="Y117" i="26"/>
  <c r="AC117" i="26"/>
  <c r="BA25" i="26"/>
  <c r="CX31" i="26"/>
  <c r="CZ31" i="26"/>
  <c r="CP32" i="26"/>
  <c r="CZ32" i="26"/>
  <c r="DA33" i="26"/>
  <c r="CJ33" i="26"/>
  <c r="CY37" i="26"/>
  <c r="DG23" i="26"/>
  <c r="CO23" i="26"/>
  <c r="EC35" i="26"/>
  <c r="EN35" i="26"/>
  <c r="ER26" i="26"/>
  <c r="Y31" i="26"/>
  <c r="V35" i="26"/>
  <c r="AF35" i="26"/>
  <c r="AV25" i="26"/>
  <c r="AZ32" i="26"/>
  <c r="BJ32" i="26"/>
  <c r="J38" i="26"/>
  <c r="AJ38" i="26"/>
  <c r="BK24" i="26"/>
  <c r="M106" i="26"/>
  <c r="R106" i="26"/>
  <c r="AH108" i="26"/>
  <c r="AF112" i="26"/>
  <c r="O112" i="26"/>
  <c r="V114" i="26"/>
  <c r="CV114" i="26"/>
  <c r="CZ116" i="26"/>
  <c r="DD120" i="26"/>
  <c r="CU120" i="26"/>
  <c r="CP120" i="26"/>
  <c r="DA115" i="26"/>
  <c r="CN115" i="26"/>
  <c r="DB115" i="26"/>
  <c r="CR119" i="26"/>
  <c r="Y107" i="26"/>
  <c r="CO109" i="26"/>
  <c r="CX109" i="26"/>
  <c r="AH36" i="26"/>
  <c r="BD36" i="26"/>
  <c r="BE37" i="26"/>
  <c r="CP36" i="26"/>
  <c r="DB36" i="26"/>
  <c r="K31" i="26"/>
  <c r="CT31" i="26"/>
  <c r="CV31" i="26"/>
  <c r="CL32" i="26"/>
  <c r="CV32" i="26"/>
  <c r="CW33" i="26"/>
  <c r="CF33" i="26"/>
  <c r="DC23" i="26"/>
  <c r="CK23" i="26"/>
  <c r="O35" i="26"/>
  <c r="CK36" i="26"/>
  <c r="DS35" i="26"/>
  <c r="EM26" i="26"/>
  <c r="Q31" i="26"/>
  <c r="R35" i="26"/>
  <c r="AB35" i="26"/>
  <c r="BI25" i="26"/>
  <c r="BQ32" i="26"/>
  <c r="AV32" i="26"/>
  <c r="BF32" i="26"/>
  <c r="AE38" i="26"/>
  <c r="AF38" i="26"/>
  <c r="BC24" i="26"/>
  <c r="I106" i="26"/>
  <c r="N106" i="26"/>
  <c r="AD108" i="26"/>
  <c r="AB112" i="26"/>
  <c r="K112" i="26"/>
  <c r="AF116" i="26"/>
  <c r="CR114" i="26"/>
  <c r="CV116" i="26"/>
  <c r="CZ120" i="26"/>
  <c r="CQ120" i="26"/>
  <c r="CL120" i="26"/>
  <c r="CS115" i="26"/>
  <c r="CJ115" i="26"/>
  <c r="CX115" i="26"/>
  <c r="CS119" i="26"/>
  <c r="H107" i="26"/>
  <c r="CK109" i="26"/>
  <c r="CT109" i="26"/>
  <c r="AE36" i="26"/>
  <c r="Z36" i="26"/>
  <c r="AV36" i="26"/>
  <c r="AW37" i="26"/>
  <c r="DH36" i="26"/>
  <c r="EF26" i="26"/>
  <c r="EB26" i="26"/>
  <c r="M31" i="26"/>
  <c r="AY25" i="26"/>
  <c r="AD38" i="26"/>
  <c r="W38" i="26"/>
  <c r="AB38" i="26"/>
  <c r="AY24" i="26"/>
  <c r="AF106" i="26"/>
  <c r="J106" i="26"/>
  <c r="V108" i="26"/>
  <c r="X112" i="26"/>
  <c r="G112" i="26"/>
  <c r="X116" i="26"/>
  <c r="CN114" i="26"/>
  <c r="CN116" i="26"/>
  <c r="CV120" i="26"/>
  <c r="CM120" i="26"/>
  <c r="CH120" i="26"/>
  <c r="CK115" i="26"/>
  <c r="CF115" i="26"/>
  <c r="CT115" i="26"/>
  <c r="DG119" i="26"/>
  <c r="V107" i="26"/>
  <c r="CV109" i="26"/>
  <c r="CL109" i="26"/>
  <c r="W36" i="26"/>
  <c r="R36" i="26"/>
  <c r="BQ36" i="26"/>
  <c r="BT37" i="26"/>
  <c r="DD36" i="26"/>
  <c r="AS25" i="26"/>
  <c r="V38" i="26"/>
  <c r="O38" i="26"/>
  <c r="X38" i="26"/>
  <c r="AB106" i="26"/>
  <c r="AG108" i="26"/>
  <c r="R108" i="26"/>
  <c r="T112" i="26"/>
  <c r="AH112" i="26"/>
  <c r="T116" i="26"/>
  <c r="CF114" i="26"/>
  <c r="CJ116" i="26"/>
  <c r="CR120" i="26"/>
  <c r="CI120" i="26"/>
  <c r="CK111" i="26"/>
  <c r="DE115" i="26"/>
  <c r="DG115" i="26"/>
  <c r="CP115" i="26"/>
  <c r="DC119" i="26"/>
  <c r="I109" i="26"/>
  <c r="CR109" i="26"/>
  <c r="CH109" i="26"/>
  <c r="O36" i="26"/>
  <c r="J36" i="26"/>
  <c r="CH31" i="26"/>
  <c r="CF31" i="26"/>
  <c r="DA32" i="26"/>
  <c r="DF33" i="26"/>
  <c r="DY35" i="26"/>
  <c r="CQ23" i="26"/>
  <c r="DD23" i="26"/>
  <c r="AE31" i="26"/>
  <c r="CV36" i="26"/>
  <c r="DU26" i="26"/>
  <c r="EP26" i="26"/>
  <c r="X31" i="26"/>
  <c r="AG35" i="26"/>
  <c r="P35" i="26"/>
  <c r="BU32" i="26"/>
  <c r="AW32" i="26"/>
  <c r="BK32" i="26"/>
  <c r="AT32" i="26"/>
  <c r="N38" i="26"/>
  <c r="G38" i="26"/>
  <c r="T38" i="26"/>
  <c r="H106" i="26"/>
  <c r="Y108" i="26"/>
  <c r="AG112" i="26"/>
  <c r="P112" i="26"/>
  <c r="AD112" i="26"/>
  <c r="W116" i="26"/>
  <c r="DG114" i="26"/>
  <c r="CY116" i="26"/>
  <c r="CN120" i="26"/>
  <c r="CE120" i="26"/>
  <c r="CG111" i="26"/>
  <c r="CW115" i="26"/>
  <c r="DC115" i="26"/>
  <c r="CL115" i="26"/>
  <c r="CY119" i="26"/>
  <c r="AF109" i="26"/>
  <c r="CN109" i="26"/>
  <c r="CF117" i="26"/>
  <c r="G36" i="26"/>
  <c r="H36" i="26"/>
  <c r="BA36" i="26"/>
  <c r="CR36" i="26"/>
  <c r="AW34" i="26"/>
  <c r="AI38" i="26"/>
  <c r="AG38" i="26"/>
  <c r="P38" i="26"/>
  <c r="O116" i="26"/>
  <c r="AB109" i="26"/>
  <c r="EG35" i="26"/>
  <c r="AA38" i="26"/>
  <c r="AC38" i="26"/>
  <c r="L38" i="26"/>
  <c r="K116" i="26"/>
  <c r="W109" i="26"/>
  <c r="DY32" i="26"/>
  <c r="S38" i="26"/>
  <c r="Y38" i="26"/>
  <c r="H38" i="26"/>
  <c r="O109" i="26"/>
  <c r="CM37" i="26"/>
  <c r="K38" i="26"/>
  <c r="U38" i="26"/>
  <c r="K109" i="26"/>
  <c r="DU35" i="26"/>
  <c r="EN32" i="26"/>
  <c r="AH38" i="26"/>
  <c r="Y106" i="26"/>
  <c r="O106" i="26"/>
  <c r="H108" i="26"/>
  <c r="M112" i="26"/>
  <c r="AA112" i="26"/>
  <c r="CS114" i="26"/>
  <c r="DB114" i="26"/>
  <c r="DA120" i="26"/>
  <c r="DG120" i="26"/>
  <c r="CM111" i="26"/>
  <c r="CZ115" i="26"/>
  <c r="CP119" i="26"/>
  <c r="DE109" i="26"/>
  <c r="CE109" i="26"/>
  <c r="EA32" i="26"/>
  <c r="EA35" i="26"/>
  <c r="BD33" i="26"/>
  <c r="BN33" i="26"/>
  <c r="Y114" i="26"/>
  <c r="P114" i="26"/>
  <c r="AD114" i="26"/>
  <c r="AG107" i="26"/>
  <c r="P107" i="26"/>
  <c r="AD107" i="26"/>
  <c r="CN117" i="26"/>
  <c r="CI117" i="26"/>
  <c r="CG31" i="26"/>
  <c r="EO32" i="26"/>
  <c r="EO35" i="26"/>
  <c r="DF34" i="26"/>
  <c r="CK34" i="26"/>
  <c r="ER32" i="26"/>
  <c r="DW32" i="26"/>
  <c r="EI33" i="26"/>
  <c r="DR33" i="26"/>
  <c r="CZ36" i="26"/>
  <c r="ER35" i="26"/>
  <c r="DW35" i="26"/>
  <c r="EQ26" i="26"/>
  <c r="DS26" i="26"/>
  <c r="DZ26" i="26"/>
  <c r="S31" i="26"/>
  <c r="U31" i="26"/>
  <c r="EG32" i="26"/>
  <c r="BG25" i="26"/>
  <c r="BD25" i="26"/>
  <c r="BU33" i="26"/>
  <c r="AZ33" i="26"/>
  <c r="BJ33" i="26"/>
  <c r="BU24" i="26"/>
  <c r="BG24" i="26"/>
  <c r="AJ106" i="26"/>
  <c r="S106" i="26"/>
  <c r="AC108" i="26"/>
  <c r="L108" i="26"/>
  <c r="Z108" i="26"/>
  <c r="Q114" i="26"/>
  <c r="L114" i="26"/>
  <c r="Z114" i="26"/>
  <c r="AB116" i="26"/>
  <c r="S116" i="26"/>
  <c r="DH112" i="26"/>
  <c r="CQ112" i="26"/>
  <c r="DA114" i="26"/>
  <c r="CJ114" i="26"/>
  <c r="CX114" i="26"/>
  <c r="CR116" i="26"/>
  <c r="CQ116" i="26"/>
  <c r="DH111" i="26"/>
  <c r="CQ111" i="26"/>
  <c r="CZ119" i="26"/>
  <c r="CQ119" i="26"/>
  <c r="AC107" i="26"/>
  <c r="L107" i="26"/>
  <c r="Z107" i="26"/>
  <c r="AJ109" i="26"/>
  <c r="S109" i="26"/>
  <c r="T119" i="26"/>
  <c r="G119" i="26"/>
  <c r="CW107" i="26"/>
  <c r="CU107" i="26"/>
  <c r="CS109" i="26"/>
  <c r="DG109" i="26"/>
  <c r="CP109" i="26"/>
  <c r="CJ117" i="26"/>
  <c r="CE117" i="26"/>
  <c r="CH36" i="26"/>
  <c r="AI107" i="26"/>
  <c r="BA33" i="26"/>
  <c r="R107" i="26"/>
  <c r="CY36" i="26"/>
  <c r="CT34" i="26"/>
  <c r="DD34" i="26"/>
  <c r="EJ31" i="26"/>
  <c r="EF32" i="26"/>
  <c r="EP32" i="26"/>
  <c r="ER33" i="26"/>
  <c r="DW33" i="26"/>
  <c r="DE36" i="26"/>
  <c r="CN36" i="26"/>
  <c r="EF35" i="26"/>
  <c r="EP35" i="26"/>
  <c r="EJ26" i="26"/>
  <c r="EG26" i="26"/>
  <c r="AD31" i="26"/>
  <c r="I31" i="26"/>
  <c r="BU25" i="26"/>
  <c r="BV25" i="26"/>
  <c r="BM33" i="26"/>
  <c r="BO33" i="26"/>
  <c r="AX33" i="26"/>
  <c r="AW24" i="26"/>
  <c r="AU24" i="26"/>
  <c r="X106" i="26"/>
  <c r="G106" i="26"/>
  <c r="Q108" i="26"/>
  <c r="AE108" i="26"/>
  <c r="N108" i="26"/>
  <c r="U114" i="26"/>
  <c r="AE114" i="26"/>
  <c r="N114" i="26"/>
  <c r="P116" i="26"/>
  <c r="G116" i="26"/>
  <c r="CV112" i="26"/>
  <c r="CE112" i="26"/>
  <c r="CO114" i="26"/>
  <c r="DC114" i="26"/>
  <c r="CL114" i="26"/>
  <c r="CF116" i="26"/>
  <c r="CE116" i="26"/>
  <c r="CV111" i="26"/>
  <c r="CE111" i="26"/>
  <c r="CN119" i="26"/>
  <c r="CE119" i="26"/>
  <c r="Q107" i="26"/>
  <c r="AE107" i="26"/>
  <c r="N107" i="26"/>
  <c r="X109" i="26"/>
  <c r="G109" i="26"/>
  <c r="H119" i="26"/>
  <c r="I119" i="26"/>
  <c r="CG107" i="26"/>
  <c r="CE107" i="26"/>
  <c r="CG109" i="26"/>
  <c r="CU109" i="26"/>
  <c r="CW117" i="26"/>
  <c r="CS117" i="26"/>
  <c r="DB117" i="26"/>
  <c r="CE36" i="26"/>
  <c r="R114" i="26"/>
  <c r="DF117" i="26"/>
  <c r="CP34" i="26"/>
  <c r="CZ34" i="26"/>
  <c r="EB32" i="26"/>
  <c r="EL32" i="26"/>
  <c r="EN33" i="26"/>
  <c r="DS33" i="26"/>
  <c r="DA36" i="26"/>
  <c r="CJ36" i="26"/>
  <c r="EB35" i="26"/>
  <c r="EL35" i="26"/>
  <c r="BP25" i="26"/>
  <c r="BR25" i="26"/>
  <c r="AW33" i="26"/>
  <c r="BK33" i="26"/>
  <c r="AT33" i="26"/>
  <c r="BT24" i="26"/>
  <c r="BV24" i="26"/>
  <c r="T106" i="26"/>
  <c r="AH106" i="26"/>
  <c r="M108" i="26"/>
  <c r="AA108" i="26"/>
  <c r="J108" i="26"/>
  <c r="M114" i="26"/>
  <c r="AA114" i="26"/>
  <c r="J114" i="26"/>
  <c r="L116" i="26"/>
  <c r="AH116" i="26"/>
  <c r="CR112" i="26"/>
  <c r="DF112" i="26"/>
  <c r="CK114" i="26"/>
  <c r="CY114" i="26"/>
  <c r="CH114" i="26"/>
  <c r="DE116" i="26"/>
  <c r="DF116" i="26"/>
  <c r="CR111" i="26"/>
  <c r="DF111" i="26"/>
  <c r="CJ119" i="26"/>
  <c r="DF119" i="26"/>
  <c r="M107" i="26"/>
  <c r="AA107" i="26"/>
  <c r="J107" i="26"/>
  <c r="T109" i="26"/>
  <c r="AH109" i="26"/>
  <c r="AG119" i="26"/>
  <c r="AH119" i="26"/>
  <c r="DH107" i="26"/>
  <c r="DF107" i="26"/>
  <c r="DH109" i="26"/>
  <c r="CQ109" i="26"/>
  <c r="CO117" i="26"/>
  <c r="CK117" i="26"/>
  <c r="CX117" i="26"/>
  <c r="W35" i="26"/>
  <c r="EJ32" i="26"/>
  <c r="BS33" i="26"/>
  <c r="CQ34" i="26"/>
  <c r="CL34" i="26"/>
  <c r="CV34" i="26"/>
  <c r="EC32" i="26"/>
  <c r="DX32" i="26"/>
  <c r="EH32" i="26"/>
  <c r="EJ33" i="26"/>
  <c r="ET33" i="26"/>
  <c r="CW36" i="26"/>
  <c r="CF36" i="26"/>
  <c r="DX35" i="26"/>
  <c r="EH35" i="26"/>
  <c r="DY26" i="26"/>
  <c r="DW26" i="26"/>
  <c r="DH30" i="26"/>
  <c r="V31" i="26"/>
  <c r="AF31" i="26"/>
  <c r="CI34" i="26"/>
  <c r="BC25" i="26"/>
  <c r="BK25" i="26"/>
  <c r="BN25" i="26"/>
  <c r="BI33" i="26"/>
  <c r="BG33" i="26"/>
  <c r="BL24" i="26"/>
  <c r="BR24" i="26"/>
  <c r="AG106" i="26"/>
  <c r="P106" i="26"/>
  <c r="AD106" i="26"/>
  <c r="I108" i="26"/>
  <c r="W108" i="26"/>
  <c r="I114" i="26"/>
  <c r="W114" i="26"/>
  <c r="Y116" i="26"/>
  <c r="H116" i="26"/>
  <c r="AD116" i="26"/>
  <c r="DE112" i="26"/>
  <c r="CN112" i="26"/>
  <c r="DB112" i="26"/>
  <c r="CG114" i="26"/>
  <c r="CU114" i="26"/>
  <c r="CW116" i="26"/>
  <c r="CS116" i="26"/>
  <c r="DB116" i="26"/>
  <c r="DE111" i="26"/>
  <c r="CN111" i="26"/>
  <c r="DB111" i="26"/>
  <c r="DE119" i="26"/>
  <c r="CF119" i="26"/>
  <c r="DB119" i="26"/>
  <c r="I107" i="26"/>
  <c r="W107" i="26"/>
  <c r="AG109" i="26"/>
  <c r="P109" i="26"/>
  <c r="AD109" i="26"/>
  <c r="Y119" i="26"/>
  <c r="AI119" i="26"/>
  <c r="AD119" i="26"/>
  <c r="DD107" i="26"/>
  <c r="DB107" i="26"/>
  <c r="DD109" i="26"/>
  <c r="CM109" i="26"/>
  <c r="DA117" i="26"/>
  <c r="DG117" i="26"/>
  <c r="CT117" i="26"/>
  <c r="BT36" i="26"/>
  <c r="CX36" i="26"/>
  <c r="EJ35" i="26"/>
  <c r="BB33" i="26"/>
  <c r="AI114" i="26"/>
  <c r="U107" i="26"/>
  <c r="EK35" i="26"/>
  <c r="DE31" i="26"/>
  <c r="DG34" i="26"/>
  <c r="CH34" i="26"/>
  <c r="CR34" i="26"/>
  <c r="ES32" i="26"/>
  <c r="DT32" i="26"/>
  <c r="ED32" i="26"/>
  <c r="EF33" i="26"/>
  <c r="EP33" i="26"/>
  <c r="CS36" i="26"/>
  <c r="DT35" i="26"/>
  <c r="ED35" i="26"/>
  <c r="DT26" i="26"/>
  <c r="DQ26" i="26"/>
  <c r="R31" i="26"/>
  <c r="CY34" i="26"/>
  <c r="BS25" i="26"/>
  <c r="BE25" i="26"/>
  <c r="BJ25" i="26"/>
  <c r="AS33" i="26"/>
  <c r="BC33" i="26"/>
  <c r="BQ24" i="26"/>
  <c r="BD24" i="26"/>
  <c r="BN24" i="26"/>
  <c r="AC106" i="26"/>
  <c r="L106" i="26"/>
  <c r="AJ108" i="26"/>
  <c r="S108" i="26"/>
  <c r="AJ114" i="26"/>
  <c r="S114" i="26"/>
  <c r="AC116" i="26"/>
  <c r="AG116" i="26"/>
  <c r="Z116" i="26"/>
  <c r="DA112" i="26"/>
  <c r="CJ112" i="26"/>
  <c r="DH114" i="26"/>
  <c r="CK116" i="26"/>
  <c r="CO116" i="26"/>
  <c r="CX116" i="26"/>
  <c r="DA111" i="26"/>
  <c r="CJ111" i="26"/>
  <c r="CX111" i="26"/>
  <c r="CW119" i="26"/>
  <c r="DA119" i="26"/>
  <c r="AJ107" i="26"/>
  <c r="S107" i="26"/>
  <c r="AC109" i="26"/>
  <c r="L109" i="26"/>
  <c r="Z109" i="26"/>
  <c r="Q119" i="26"/>
  <c r="AE119" i="26"/>
  <c r="CV107" i="26"/>
  <c r="CT107" i="26"/>
  <c r="CZ109" i="26"/>
  <c r="DH117" i="26"/>
  <c r="DC117" i="26"/>
  <c r="CP117" i="26"/>
  <c r="CM36" i="26"/>
  <c r="ET32" i="26"/>
  <c r="ET35" i="26"/>
  <c r="AC114" i="26"/>
  <c r="DE117" i="26"/>
  <c r="CN34" i="26"/>
  <c r="EC33" i="26"/>
  <c r="EQ32" i="26"/>
  <c r="DZ32" i="26"/>
  <c r="EB33" i="26"/>
  <c r="EL33" i="26"/>
  <c r="CO36" i="26"/>
  <c r="EQ35" i="26"/>
  <c r="DZ35" i="26"/>
  <c r="AW25" i="26"/>
  <c r="AZ25" i="26"/>
  <c r="BF25" i="26"/>
  <c r="BT33" i="26"/>
  <c r="AY33" i="26"/>
  <c r="BI24" i="26"/>
  <c r="AV24" i="26"/>
  <c r="BJ24" i="26"/>
  <c r="AF108" i="26"/>
  <c r="O108" i="26"/>
  <c r="AF114" i="26"/>
  <c r="O114" i="26"/>
  <c r="U116" i="26"/>
  <c r="M116" i="26"/>
  <c r="V116" i="26"/>
  <c r="DA116" i="26"/>
  <c r="CG116" i="26"/>
  <c r="CT116" i="26"/>
  <c r="CW111" i="26"/>
  <c r="CF111" i="26"/>
  <c r="CT111" i="26"/>
  <c r="AF107" i="26"/>
  <c r="O107" i="26"/>
  <c r="Y109" i="26"/>
  <c r="H109" i="26"/>
  <c r="V109" i="26"/>
  <c r="DD117" i="26"/>
  <c r="CY117" i="26"/>
  <c r="CL117" i="26"/>
  <c r="DF36" i="26"/>
  <c r="EM32" i="26"/>
  <c r="DV32" i="26"/>
  <c r="EM35" i="26"/>
  <c r="DV35" i="26"/>
  <c r="BM25" i="26"/>
  <c r="AU25" i="26"/>
  <c r="BB25" i="26"/>
  <c r="BP33" i="26"/>
  <c r="AU33" i="26"/>
  <c r="BA24" i="26"/>
  <c r="AS24" i="26"/>
  <c r="BF24" i="26"/>
  <c r="AB114" i="26"/>
  <c r="K114" i="26"/>
  <c r="Q116" i="26"/>
  <c r="AI116" i="26"/>
  <c r="R116" i="26"/>
  <c r="DH116" i="26"/>
  <c r="DG116" i="26"/>
  <c r="CP116" i="26"/>
  <c r="CS111" i="26"/>
  <c r="DG111" i="26"/>
  <c r="CP111" i="26"/>
  <c r="AB107" i="26"/>
  <c r="K107" i="26"/>
  <c r="U109" i="26"/>
  <c r="AI109" i="26"/>
  <c r="R109" i="26"/>
  <c r="CZ117" i="26"/>
  <c r="CU117" i="26"/>
  <c r="CH117" i="26"/>
  <c r="CU36" i="26"/>
  <c r="ES35" i="26"/>
  <c r="CW34" i="26"/>
  <c r="EI32" i="26"/>
  <c r="DR32" i="26"/>
  <c r="DT33" i="26"/>
  <c r="CG36" i="26"/>
  <c r="EI35" i="26"/>
  <c r="DR35" i="26"/>
  <c r="BH25" i="26"/>
  <c r="BT25" i="26"/>
  <c r="AX25" i="26"/>
  <c r="BL33" i="26"/>
  <c r="BV33" i="26"/>
  <c r="BP24" i="26"/>
  <c r="BS24" i="26"/>
  <c r="BB24" i="26"/>
  <c r="X108" i="26"/>
  <c r="X114" i="26"/>
  <c r="G114" i="26"/>
  <c r="I116" i="26"/>
  <c r="AE116" i="26"/>
  <c r="N116" i="26"/>
  <c r="DD116" i="26"/>
  <c r="DC116" i="26"/>
  <c r="CO111" i="26"/>
  <c r="DC111" i="26"/>
  <c r="X107" i="26"/>
  <c r="G107" i="26"/>
  <c r="Q109" i="26"/>
  <c r="AE109" i="26"/>
  <c r="N109" i="26"/>
  <c r="CV117" i="26"/>
  <c r="CQ117" i="26"/>
  <c r="CL36" i="26"/>
  <c r="EE35" i="26"/>
  <c r="BQ25" i="26"/>
  <c r="BO25" i="26"/>
  <c r="BH33" i="26"/>
  <c r="BR33" i="26"/>
  <c r="BH24" i="26"/>
  <c r="BO24" i="26"/>
  <c r="T114" i="26"/>
  <c r="AJ116" i="26"/>
  <c r="AA116" i="26"/>
  <c r="T107" i="26"/>
  <c r="M109" i="26"/>
  <c r="AA109" i="26"/>
  <c r="CR117" i="26"/>
  <c r="CL30" i="26"/>
  <c r="DB30" i="26"/>
  <c r="CS30" i="26"/>
  <c r="CE30" i="26"/>
  <c r="CU30" i="26"/>
  <c r="CF30" i="26"/>
  <c r="CH30" i="26"/>
  <c r="CJ30" i="26"/>
  <c r="CG30" i="26"/>
  <c r="CW30" i="26"/>
  <c r="CI30" i="26"/>
  <c r="CY30" i="26"/>
  <c r="CN30" i="26"/>
  <c r="CP30" i="26"/>
  <c r="CR30" i="26"/>
  <c r="CT30" i="26"/>
  <c r="CK30" i="26"/>
  <c r="DA30" i="26"/>
  <c r="CM30" i="26"/>
  <c r="DC30" i="26"/>
  <c r="CV30" i="26"/>
  <c r="CX30" i="26"/>
  <c r="CZ30" i="26"/>
  <c r="R118" i="26"/>
  <c r="AH118" i="26"/>
  <c r="K118" i="26"/>
  <c r="AA118" i="26"/>
  <c r="L118" i="26"/>
  <c r="AB118" i="26"/>
  <c r="Q118" i="26"/>
  <c r="V118" i="26"/>
  <c r="M118" i="26"/>
  <c r="O118" i="26"/>
  <c r="AE118" i="26"/>
  <c r="P118" i="26"/>
  <c r="AF118" i="26"/>
  <c r="U118" i="26"/>
  <c r="J118" i="26"/>
  <c r="Z118" i="26"/>
  <c r="AC118" i="26"/>
  <c r="S118" i="26"/>
  <c r="AI118" i="26"/>
  <c r="T118" i="26"/>
  <c r="AJ118" i="26"/>
  <c r="Y118" i="26"/>
  <c r="AD118" i="26"/>
  <c r="X118" i="26"/>
  <c r="G118" i="26"/>
  <c r="I118" i="26"/>
  <c r="W118" i="26"/>
  <c r="AG118" i="26"/>
  <c r="CP118" i="26"/>
  <c r="DF118" i="26"/>
  <c r="CQ118" i="26"/>
  <c r="DG118" i="26"/>
  <c r="CR118" i="26"/>
  <c r="DH118" i="26"/>
  <c r="CW118" i="26"/>
  <c r="CT118" i="26"/>
  <c r="CE118" i="26"/>
  <c r="CU118" i="26"/>
  <c r="CF118" i="26"/>
  <c r="CV118" i="26"/>
  <c r="CG118" i="26"/>
  <c r="DA118" i="26"/>
  <c r="CH118" i="26"/>
  <c r="CX118" i="26"/>
  <c r="CI118" i="26"/>
  <c r="CY118" i="26"/>
  <c r="CJ118" i="26"/>
  <c r="CZ118" i="26"/>
  <c r="CK118" i="26"/>
  <c r="DE118" i="26"/>
  <c r="DB118" i="26"/>
  <c r="DD118" i="26"/>
  <c r="CM118" i="26"/>
  <c r="CO118" i="26"/>
  <c r="DC118" i="26"/>
  <c r="CS118" i="26"/>
  <c r="R111" i="26"/>
  <c r="AH111" i="26"/>
  <c r="S111" i="26"/>
  <c r="AI111" i="26"/>
  <c r="T111" i="26"/>
  <c r="AJ111" i="26"/>
  <c r="U111" i="26"/>
  <c r="V111" i="26"/>
  <c r="G111" i="26"/>
  <c r="W111" i="26"/>
  <c r="H111" i="26"/>
  <c r="X111" i="26"/>
  <c r="I111" i="26"/>
  <c r="Y111" i="26"/>
  <c r="J111" i="26"/>
  <c r="Z111" i="26"/>
  <c r="K111" i="26"/>
  <c r="AA111" i="26"/>
  <c r="L111" i="26"/>
  <c r="AB111" i="26"/>
  <c r="M111" i="26"/>
  <c r="AC111" i="26"/>
  <c r="AD111" i="26"/>
  <c r="AF111" i="26"/>
  <c r="O111" i="26"/>
  <c r="Q111" i="26"/>
  <c r="AE111" i="26"/>
  <c r="AG111" i="26"/>
  <c r="CP105" i="26"/>
  <c r="DF105" i="26"/>
  <c r="CQ105" i="26"/>
  <c r="DG105" i="26"/>
  <c r="CR105" i="26"/>
  <c r="DH105" i="26"/>
  <c r="CS105" i="26"/>
  <c r="CT105" i="26"/>
  <c r="CE105" i="26"/>
  <c r="CU105" i="26"/>
  <c r="CF105" i="26"/>
  <c r="CV105" i="26"/>
  <c r="CG105" i="26"/>
  <c r="CW105" i="26"/>
  <c r="CH105" i="26"/>
  <c r="CX105" i="26"/>
  <c r="CI105" i="26"/>
  <c r="CY105" i="26"/>
  <c r="CJ105" i="26"/>
  <c r="CZ105" i="26"/>
  <c r="CK105" i="26"/>
  <c r="DA105" i="26"/>
  <c r="DC105" i="26"/>
  <c r="DE105" i="26"/>
  <c r="CL105" i="26"/>
  <c r="CN105" i="26"/>
  <c r="DB105" i="26"/>
  <c r="DD105" i="26"/>
  <c r="CH113" i="26"/>
  <c r="CX113" i="26"/>
  <c r="CE113" i="26"/>
  <c r="CU113" i="26"/>
  <c r="CK113" i="26"/>
  <c r="CR113" i="26"/>
  <c r="DH113" i="26"/>
  <c r="CW113" i="26"/>
  <c r="CL113" i="26"/>
  <c r="DB113" i="26"/>
  <c r="CI113" i="26"/>
  <c r="CY113" i="26"/>
  <c r="CF113" i="26"/>
  <c r="CV113" i="26"/>
  <c r="CS113" i="26"/>
  <c r="DA113" i="26"/>
  <c r="CP113" i="26"/>
  <c r="DF113" i="26"/>
  <c r="CM113" i="26"/>
  <c r="DC113" i="26"/>
  <c r="CJ113" i="26"/>
  <c r="CZ113" i="26"/>
  <c r="DE113" i="26"/>
  <c r="CT113" i="26"/>
  <c r="CN113" i="26"/>
  <c r="CG113" i="26"/>
  <c r="DD113" i="26"/>
  <c r="CQ113" i="26"/>
  <c r="CO113" i="26"/>
  <c r="W32" i="26"/>
  <c r="G32" i="26"/>
  <c r="P32" i="26"/>
  <c r="AF32" i="26"/>
  <c r="Q32" i="26"/>
  <c r="AG32" i="26"/>
  <c r="V32" i="26"/>
  <c r="K32" i="26"/>
  <c r="T32" i="26"/>
  <c r="AJ32" i="26"/>
  <c r="U32" i="26"/>
  <c r="J32" i="26"/>
  <c r="Z32" i="26"/>
  <c r="AI32" i="26"/>
  <c r="H32" i="26"/>
  <c r="X32" i="26"/>
  <c r="I32" i="26"/>
  <c r="Y32" i="26"/>
  <c r="N32" i="26"/>
  <c r="AD32" i="26"/>
  <c r="S32" i="26"/>
  <c r="AE32" i="26"/>
  <c r="DX37" i="26"/>
  <c r="EG37" i="26"/>
  <c r="ES37" i="26"/>
  <c r="DY37" i="26"/>
  <c r="EK37" i="26"/>
  <c r="DQ37" i="26"/>
  <c r="EC37" i="26"/>
  <c r="EN37" i="26"/>
  <c r="DU37" i="26"/>
  <c r="EF37" i="26"/>
  <c r="EO37" i="26"/>
  <c r="DR37" i="26"/>
  <c r="EH37" i="26"/>
  <c r="DS37" i="26"/>
  <c r="EI37" i="26"/>
  <c r="DZ37" i="26"/>
  <c r="ET37" i="26"/>
  <c r="EM37" i="26"/>
  <c r="EB37" i="26"/>
  <c r="ER37" i="26"/>
  <c r="ED37" i="26"/>
  <c r="DW37" i="26"/>
  <c r="EQ37" i="26"/>
  <c r="DT37" i="26"/>
  <c r="EL37" i="26"/>
  <c r="EA37" i="26"/>
  <c r="DQ31" i="26"/>
  <c r="DU31" i="26"/>
  <c r="EK31" i="26"/>
  <c r="DR31" i="26"/>
  <c r="EH31" i="26"/>
  <c r="DS31" i="26"/>
  <c r="EI31" i="26"/>
  <c r="DX31" i="26"/>
  <c r="EN31" i="26"/>
  <c r="ES31" i="26"/>
  <c r="EG31" i="26"/>
  <c r="DV31" i="26"/>
  <c r="EL31" i="26"/>
  <c r="DW31" i="26"/>
  <c r="EM31" i="26"/>
  <c r="EB31" i="26"/>
  <c r="ER31" i="26"/>
  <c r="EC31" i="26"/>
  <c r="EO31" i="26"/>
  <c r="DY31" i="26"/>
  <c r="DZ31" i="26"/>
  <c r="EP31" i="26"/>
  <c r="EA31" i="26"/>
  <c r="EQ31" i="26"/>
  <c r="EF31" i="26"/>
  <c r="BE34" i="26"/>
  <c r="AX34" i="26"/>
  <c r="BN34" i="26"/>
  <c r="AY34" i="26"/>
  <c r="BO34" i="26"/>
  <c r="BD34" i="26"/>
  <c r="BT34" i="26"/>
  <c r="BM34" i="26"/>
  <c r="BJ34" i="26"/>
  <c r="BC34" i="26"/>
  <c r="AV34" i="26"/>
  <c r="BP34" i="26"/>
  <c r="BA34" i="26"/>
  <c r="AT34" i="26"/>
  <c r="BR34" i="26"/>
  <c r="BG34" i="26"/>
  <c r="AZ34" i="26"/>
  <c r="AS34" i="26"/>
  <c r="BQ34" i="26"/>
  <c r="BB34" i="26"/>
  <c r="BV34" i="26"/>
  <c r="BK34" i="26"/>
  <c r="BH34" i="26"/>
  <c r="BI34" i="26"/>
  <c r="BU34" i="26"/>
  <c r="G33" i="26"/>
  <c r="W33" i="26"/>
  <c r="H33" i="26"/>
  <c r="X33" i="26"/>
  <c r="T33" i="26"/>
  <c r="I33" i="26"/>
  <c r="Y33" i="26"/>
  <c r="N33" i="26"/>
  <c r="AD33" i="26"/>
  <c r="AI33" i="26"/>
  <c r="AE33" i="26"/>
  <c r="K33" i="26"/>
  <c r="AB33" i="26"/>
  <c r="M33" i="26"/>
  <c r="AC33" i="26"/>
  <c r="R33" i="26"/>
  <c r="AH33" i="26"/>
  <c r="S33" i="26"/>
  <c r="O33" i="26"/>
  <c r="L33" i="26"/>
  <c r="AF33" i="26"/>
  <c r="Q33" i="26"/>
  <c r="AG33" i="26"/>
  <c r="V33" i="26"/>
  <c r="AX35" i="26"/>
  <c r="BN35" i="26"/>
  <c r="AY35" i="26"/>
  <c r="BO35" i="26"/>
  <c r="BD35" i="26"/>
  <c r="BT35" i="26"/>
  <c r="BM35" i="26"/>
  <c r="BF35" i="26"/>
  <c r="BV35" i="26"/>
  <c r="BG35" i="26"/>
  <c r="AV35" i="26"/>
  <c r="BL35" i="26"/>
  <c r="BI35" i="26"/>
  <c r="BQ35" i="26"/>
  <c r="BE35" i="26"/>
  <c r="AT35" i="26"/>
  <c r="AU35" i="26"/>
  <c r="AZ35" i="26"/>
  <c r="AW35" i="26"/>
  <c r="BB35" i="26"/>
  <c r="BC35" i="26"/>
  <c r="BH35" i="26"/>
  <c r="BA35" i="26"/>
  <c r="BJ35" i="26"/>
  <c r="BK35" i="26"/>
  <c r="BP35" i="26"/>
  <c r="BU35" i="26"/>
  <c r="AH17" i="4"/>
  <c r="P58" i="4"/>
  <c r="EJ37" i="26"/>
  <c r="DT31" i="26"/>
  <c r="CJ37" i="26"/>
  <c r="DF30" i="26"/>
  <c r="DE30" i="26"/>
  <c r="AH32" i="26"/>
  <c r="AB32" i="26"/>
  <c r="Z33" i="26"/>
  <c r="P33" i="26"/>
  <c r="EE37" i="26"/>
  <c r="EE38" i="26"/>
  <c r="BL34" i="26"/>
  <c r="BR35" i="26"/>
  <c r="Q110" i="26"/>
  <c r="H118" i="26"/>
  <c r="CK110" i="26"/>
  <c r="CN118" i="26"/>
  <c r="CO105" i="26"/>
  <c r="P111" i="26"/>
  <c r="AA33" i="26"/>
  <c r="EE31" i="26"/>
  <c r="DD30" i="26"/>
  <c r="CO30" i="26"/>
  <c r="R32" i="26"/>
  <c r="L32" i="26"/>
  <c r="J33" i="26"/>
  <c r="EP37" i="26"/>
  <c r="BS34" i="26"/>
  <c r="N118" i="26"/>
  <c r="CL118" i="26"/>
  <c r="CM105" i="26"/>
  <c r="N111" i="26"/>
  <c r="M58" i="4"/>
  <c r="AE17" i="4"/>
  <c r="AD57" i="4"/>
  <c r="CE37" i="26"/>
  <c r="CT37" i="26"/>
  <c r="CH37" i="26"/>
  <c r="CX37" i="26"/>
  <c r="CL37" i="26"/>
  <c r="DB37" i="26"/>
  <c r="CP37" i="26"/>
  <c r="DF37" i="26"/>
  <c r="CU37" i="26"/>
  <c r="CN37" i="26"/>
  <c r="DD37" i="26"/>
  <c r="CO37" i="26"/>
  <c r="DE37" i="26"/>
  <c r="CQ37" i="26"/>
  <c r="DG37" i="26"/>
  <c r="CR37" i="26"/>
  <c r="DH37" i="26"/>
  <c r="CS37" i="26"/>
  <c r="CI37" i="26"/>
  <c r="DC37" i="26"/>
  <c r="CF37" i="26"/>
  <c r="CV37" i="26"/>
  <c r="CG37" i="26"/>
  <c r="CW37" i="26"/>
  <c r="R110" i="26"/>
  <c r="AH110" i="26"/>
  <c r="S110" i="26"/>
  <c r="AI110" i="26"/>
  <c r="T110" i="26"/>
  <c r="AJ110" i="26"/>
  <c r="U110" i="26"/>
  <c r="V110" i="26"/>
  <c r="G110" i="26"/>
  <c r="W110" i="26"/>
  <c r="H110" i="26"/>
  <c r="X110" i="26"/>
  <c r="I110" i="26"/>
  <c r="Y110" i="26"/>
  <c r="J110" i="26"/>
  <c r="Z110" i="26"/>
  <c r="K110" i="26"/>
  <c r="AA110" i="26"/>
  <c r="L110" i="26"/>
  <c r="AB110" i="26"/>
  <c r="M110" i="26"/>
  <c r="AC110" i="26"/>
  <c r="AE110" i="26"/>
  <c r="AG110" i="26"/>
  <c r="N110" i="26"/>
  <c r="P110" i="26"/>
  <c r="AD110" i="26"/>
  <c r="AF110" i="26"/>
  <c r="CP110" i="26"/>
  <c r="DF110" i="26"/>
  <c r="CQ110" i="26"/>
  <c r="DG110" i="26"/>
  <c r="CR110" i="26"/>
  <c r="DH110" i="26"/>
  <c r="CO110" i="26"/>
  <c r="CT110" i="26"/>
  <c r="CE110" i="26"/>
  <c r="CU110" i="26"/>
  <c r="CF110" i="26"/>
  <c r="CV110" i="26"/>
  <c r="CW110" i="26"/>
  <c r="CS110" i="26"/>
  <c r="CH110" i="26"/>
  <c r="CX110" i="26"/>
  <c r="CI110" i="26"/>
  <c r="CY110" i="26"/>
  <c r="CJ110" i="26"/>
  <c r="CZ110" i="26"/>
  <c r="CG110" i="26"/>
  <c r="DA110" i="26"/>
  <c r="DC110" i="26"/>
  <c r="DE110" i="26"/>
  <c r="CL110" i="26"/>
  <c r="CN110" i="26"/>
  <c r="DB110" i="26"/>
  <c r="DD110" i="26"/>
  <c r="DU38" i="26"/>
  <c r="EF38" i="26"/>
  <c r="EO38" i="26"/>
  <c r="DX38" i="26"/>
  <c r="EG38" i="26"/>
  <c r="ES38" i="26"/>
  <c r="DY38" i="26"/>
  <c r="EK38" i="26"/>
  <c r="DQ38" i="26"/>
  <c r="EC38" i="26"/>
  <c r="EN38" i="26"/>
  <c r="DR38" i="26"/>
  <c r="EH38" i="26"/>
  <c r="DS38" i="26"/>
  <c r="EI38" i="26"/>
  <c r="DZ38" i="26"/>
  <c r="ET38" i="26"/>
  <c r="EM38" i="26"/>
  <c r="DT38" i="26"/>
  <c r="ED38" i="26"/>
  <c r="DW38" i="26"/>
  <c r="EQ38" i="26"/>
  <c r="ER38" i="26"/>
  <c r="EL38" i="26"/>
  <c r="EA38" i="26"/>
  <c r="EJ38" i="26"/>
  <c r="W17" i="4"/>
  <c r="N58" i="4"/>
  <c r="AF17" i="4"/>
  <c r="J59" i="4"/>
  <c r="G17" i="21" s="1"/>
  <c r="AE57" i="4"/>
  <c r="AI53" i="4"/>
  <c r="AA49" i="4"/>
  <c r="W49" i="4"/>
  <c r="AE41" i="4"/>
  <c r="AA41" i="4"/>
  <c r="AI37" i="4"/>
  <c r="AE37" i="4"/>
  <c r="AA33" i="4"/>
  <c r="AI25" i="4"/>
  <c r="AE25" i="4"/>
  <c r="H20" i="21"/>
  <c r="G20" i="21"/>
  <c r="AA32" i="26"/>
  <c r="EB38" i="26"/>
  <c r="O32" i="26"/>
  <c r="ET31" i="26"/>
  <c r="CK37" i="26"/>
  <c r="DG30" i="26"/>
  <c r="AC32" i="26"/>
  <c r="U33" i="26"/>
  <c r="DV37" i="26"/>
  <c r="DV38" i="26"/>
  <c r="AU34" i="26"/>
  <c r="AS35" i="26"/>
  <c r="DG113" i="26"/>
  <c r="V57" i="4"/>
  <c r="AD53" i="4"/>
  <c r="Z41" i="4"/>
  <c r="Z37" i="4"/>
  <c r="AH33" i="4"/>
  <c r="AG17" i="4"/>
  <c r="O58" i="4"/>
  <c r="AD17" i="4"/>
  <c r="L58" i="4"/>
  <c r="Z17" i="4"/>
  <c r="H58" i="4"/>
  <c r="V17" i="4"/>
  <c r="D58" i="4"/>
  <c r="AC41" i="4"/>
  <c r="Z57" i="4"/>
  <c r="V49" i="4"/>
  <c r="AD45" i="4"/>
  <c r="AH41" i="4"/>
  <c r="AD37" i="4"/>
  <c r="V37" i="4"/>
  <c r="V33" i="4"/>
  <c r="H13" i="18"/>
  <c r="K58" i="4"/>
  <c r="G58" i="4"/>
  <c r="F59" i="4" s="1"/>
  <c r="G10" i="18" s="1"/>
  <c r="C58" i="4"/>
  <c r="B58" i="4"/>
  <c r="DQ34" i="26"/>
  <c r="DU34" i="26"/>
  <c r="EK34" i="26"/>
  <c r="CE32" i="26"/>
  <c r="CY32" i="26"/>
  <c r="CI32" i="26"/>
  <c r="DC32" i="26"/>
  <c r="CM32" i="26"/>
  <c r="CU32" i="26"/>
  <c r="CI33" i="26"/>
  <c r="DC33" i="26"/>
  <c r="CM33" i="26"/>
  <c r="CU33" i="26"/>
  <c r="CE33" i="26"/>
  <c r="CY33" i="26"/>
  <c r="DQ32" i="26"/>
  <c r="EK32" i="26"/>
  <c r="DU32" i="26"/>
  <c r="AZ38" i="26"/>
  <c r="BH38" i="26"/>
  <c r="BP38" i="26"/>
  <c r="AS38" i="26"/>
  <c r="BA38" i="26"/>
  <c r="BI38" i="26"/>
  <c r="BQ38" i="26"/>
  <c r="AV38" i="26"/>
  <c r="BD38" i="26"/>
  <c r="BL38" i="26"/>
  <c r="BT38" i="26"/>
  <c r="AW38" i="26"/>
  <c r="BE38" i="26"/>
  <c r="BM38" i="26"/>
  <c r="BU38" i="26"/>
  <c r="G34" i="26"/>
  <c r="W34" i="26"/>
  <c r="EG30" i="26"/>
  <c r="DT30" i="26"/>
  <c r="EK30" i="26"/>
  <c r="DA107" i="26"/>
  <c r="CK107" i="26"/>
  <c r="CZ107" i="26"/>
  <c r="CJ107" i="26"/>
  <c r="CY107" i="26"/>
  <c r="CI107" i="26"/>
  <c r="CX107" i="26"/>
  <c r="CE35" i="26"/>
  <c r="CM35" i="26"/>
  <c r="DC35" i="26"/>
  <c r="W31" i="26"/>
  <c r="G31" i="26"/>
  <c r="DQ33" i="26"/>
  <c r="DU33" i="26"/>
  <c r="EK33" i="26"/>
  <c r="CE31" i="26"/>
  <c r="CM31" i="26"/>
  <c r="CY31" i="26"/>
  <c r="DC31" i="26"/>
  <c r="CI31" i="26"/>
  <c r="CE34" i="26"/>
  <c r="CM34" i="26"/>
  <c r="DC34" i="26"/>
  <c r="AG45" i="4"/>
  <c r="AB41" i="4"/>
  <c r="AG57" i="4"/>
  <c r="AC57" i="4"/>
  <c r="Y57" i="4"/>
  <c r="U57" i="4"/>
  <c r="AG53" i="4"/>
  <c r="AC53" i="4"/>
  <c r="Y53" i="4"/>
  <c r="U53" i="4"/>
  <c r="AG49" i="4"/>
  <c r="AC49" i="4"/>
  <c r="Y49" i="4"/>
  <c r="U49" i="4"/>
  <c r="AC45" i="4"/>
  <c r="Y45" i="4"/>
  <c r="AG41" i="4"/>
  <c r="AE53" i="4"/>
  <c r="AA53" i="4"/>
  <c r="Y29" i="4"/>
  <c r="AG25" i="4"/>
  <c r="X33" i="4"/>
  <c r="AB29" i="4"/>
  <c r="AB21" i="4"/>
  <c r="X17" i="4"/>
  <c r="W53" i="4"/>
  <c r="Y25" i="4"/>
  <c r="AC21" i="4"/>
  <c r="Y21" i="4"/>
  <c r="Y17" i="4"/>
  <c r="AL17" i="4" s="1"/>
  <c r="AM17" i="4" s="1"/>
  <c r="BA17" i="4" s="1"/>
  <c r="X57" i="4"/>
  <c r="T41" i="4"/>
  <c r="AF37" i="4"/>
  <c r="X37" i="4"/>
  <c r="AB33" i="4"/>
  <c r="AI57" i="4"/>
  <c r="AA57" i="4"/>
  <c r="W57" i="4"/>
  <c r="AI49" i="4"/>
  <c r="AE49" i="4"/>
  <c r="AI45" i="4"/>
  <c r="AE45" i="4"/>
  <c r="AI41" i="4"/>
  <c r="AA37" i="4"/>
  <c r="W37" i="4"/>
  <c r="AI33" i="4"/>
  <c r="AE33" i="4"/>
  <c r="W33" i="4"/>
  <c r="AI29" i="4"/>
  <c r="AA29" i="4"/>
  <c r="W29" i="4"/>
  <c r="AC25" i="4"/>
  <c r="U25" i="4"/>
  <c r="AG21" i="4"/>
  <c r="U21" i="4"/>
  <c r="AC17" i="4"/>
  <c r="U17" i="4"/>
  <c r="AF41" i="4"/>
  <c r="X41" i="4"/>
  <c r="AB37" i="4"/>
  <c r="T37" i="4"/>
  <c r="AF33" i="4"/>
  <c r="T33" i="4"/>
  <c r="AF29" i="4"/>
  <c r="X29" i="4"/>
  <c r="AL29" i="4" s="1"/>
  <c r="AM29" i="4" s="1"/>
  <c r="BA20" i="4" s="1"/>
  <c r="T29" i="4"/>
  <c r="AF25" i="4"/>
  <c r="AB25" i="4"/>
  <c r="X25" i="4"/>
  <c r="AF21" i="4"/>
  <c r="X21" i="4"/>
  <c r="T21" i="4"/>
  <c r="AB17" i="4"/>
  <c r="AF57" i="4"/>
  <c r="T57" i="4"/>
  <c r="AB53" i="4"/>
  <c r="AU53" i="4" s="1"/>
  <c r="AV53" i="4" s="1"/>
  <c r="BD26" i="4" s="1"/>
  <c r="T53" i="4"/>
  <c r="AF49" i="4"/>
  <c r="AO49" i="4" s="1"/>
  <c r="AP49" i="4" s="1"/>
  <c r="BB25" i="4" s="1"/>
  <c r="AB49" i="4"/>
  <c r="X49" i="4"/>
  <c r="T49" i="4"/>
  <c r="AF45" i="4"/>
  <c r="X45" i="4"/>
  <c r="T17" i="4"/>
  <c r="AA25" i="4"/>
  <c r="W25" i="4"/>
  <c r="AI21" i="4"/>
  <c r="AE21" i="4"/>
  <c r="AI17" i="4"/>
  <c r="AA17" i="4"/>
  <c r="AB57" i="4"/>
  <c r="AF53" i="4"/>
  <c r="X53" i="4"/>
  <c r="T45" i="4"/>
  <c r="AB45" i="4"/>
  <c r="W45" i="4"/>
  <c r="U45" i="4"/>
  <c r="Y41" i="4"/>
  <c r="U41" i="4"/>
  <c r="AR41" i="4" s="1"/>
  <c r="AS41" i="4" s="1"/>
  <c r="BC23" i="4" s="1"/>
  <c r="AG37" i="4"/>
  <c r="AC37" i="4"/>
  <c r="Y37" i="4"/>
  <c r="U37" i="4"/>
  <c r="AG33" i="4"/>
  <c r="AC33" i="4"/>
  <c r="Y33" i="4"/>
  <c r="U33" i="4"/>
  <c r="AG29" i="4"/>
  <c r="AC29" i="4"/>
  <c r="U29" i="4"/>
  <c r="AD25" i="4"/>
  <c r="AD58" i="4" s="1"/>
  <c r="F24" i="21" s="1"/>
  <c r="F45" i="21" s="1"/>
  <c r="G44" i="21" s="1"/>
  <c r="Z25" i="4"/>
  <c r="V25" i="4"/>
  <c r="G20" i="18"/>
  <c r="G13" i="21"/>
  <c r="AU9" i="26"/>
  <c r="AY9" i="26"/>
  <c r="BC9" i="26"/>
  <c r="BG9" i="26"/>
  <c r="BK9" i="26"/>
  <c r="BO9" i="26"/>
  <c r="BS9" i="26"/>
  <c r="AV9" i="26"/>
  <c r="AZ9" i="26"/>
  <c r="BD9" i="26"/>
  <c r="BH9" i="26"/>
  <c r="BL9" i="26"/>
  <c r="BP9" i="26"/>
  <c r="BT9" i="26"/>
  <c r="AS9" i="26"/>
  <c r="AW9" i="26"/>
  <c r="BA9" i="26"/>
  <c r="BE9" i="26"/>
  <c r="BI9" i="26"/>
  <c r="BM9" i="26"/>
  <c r="BQ9" i="26"/>
  <c r="BU9" i="26"/>
  <c r="BB9" i="26"/>
  <c r="BR9" i="26"/>
  <c r="BF9" i="26"/>
  <c r="BV9" i="26"/>
  <c r="AT9" i="26"/>
  <c r="BJ9" i="26"/>
  <c r="AX9" i="26"/>
  <c r="BN9" i="26"/>
  <c r="DT10" i="26"/>
  <c r="DX10" i="26"/>
  <c r="EB10" i="26"/>
  <c r="EF10" i="26"/>
  <c r="EJ10" i="26"/>
  <c r="EN10" i="26"/>
  <c r="ER10" i="26"/>
  <c r="DQ10" i="26"/>
  <c r="DU10" i="26"/>
  <c r="DY10" i="26"/>
  <c r="EC10" i="26"/>
  <c r="EG10" i="26"/>
  <c r="EK10" i="26"/>
  <c r="EO10" i="26"/>
  <c r="ES10" i="26"/>
  <c r="DS10" i="26"/>
  <c r="EA10" i="26"/>
  <c r="EI10" i="26"/>
  <c r="EQ10" i="26"/>
  <c r="DV10" i="26"/>
  <c r="ED10" i="26"/>
  <c r="EL10" i="26"/>
  <c r="ET10" i="26"/>
  <c r="DW10" i="26"/>
  <c r="EE10" i="26"/>
  <c r="EM10" i="26"/>
  <c r="DR10" i="26"/>
  <c r="DZ10" i="26"/>
  <c r="EH10" i="26"/>
  <c r="EP10" i="26"/>
  <c r="CH12" i="26"/>
  <c r="CL12" i="26"/>
  <c r="CP12" i="26"/>
  <c r="CT12" i="26"/>
  <c r="CX12" i="26"/>
  <c r="DB12" i="26"/>
  <c r="DF12" i="26"/>
  <c r="CE12" i="26"/>
  <c r="CI12" i="26"/>
  <c r="CM12" i="26"/>
  <c r="CQ12" i="26"/>
  <c r="CU12" i="26"/>
  <c r="CY12" i="26"/>
  <c r="DC12" i="26"/>
  <c r="DG12" i="26"/>
  <c r="CK12" i="26"/>
  <c r="CS12" i="26"/>
  <c r="DA12" i="26"/>
  <c r="CF12" i="26"/>
  <c r="CN12" i="26"/>
  <c r="CV12" i="26"/>
  <c r="DD12" i="26"/>
  <c r="CG12" i="26"/>
  <c r="CO12" i="26"/>
  <c r="CW12" i="26"/>
  <c r="DE12" i="26"/>
  <c r="CR12" i="26"/>
  <c r="CZ12" i="26"/>
  <c r="DH12" i="26"/>
  <c r="CJ12" i="26"/>
  <c r="DS9" i="26"/>
  <c r="DW9" i="26"/>
  <c r="EA9" i="26"/>
  <c r="EE9" i="26"/>
  <c r="EI9" i="26"/>
  <c r="EM9" i="26"/>
  <c r="EQ9" i="26"/>
  <c r="DT9" i="26"/>
  <c r="DX9" i="26"/>
  <c r="EB9" i="26"/>
  <c r="EF9" i="26"/>
  <c r="EJ9" i="26"/>
  <c r="EN9" i="26"/>
  <c r="ER9" i="26"/>
  <c r="DQ9" i="26"/>
  <c r="DU9" i="26"/>
  <c r="DY9" i="26"/>
  <c r="EC9" i="26"/>
  <c r="EG9" i="26"/>
  <c r="EK9" i="26"/>
  <c r="EO9" i="26"/>
  <c r="ES9" i="26"/>
  <c r="DR9" i="26"/>
  <c r="EH9" i="26"/>
  <c r="DV9" i="26"/>
  <c r="EL9" i="26"/>
  <c r="DZ9" i="26"/>
  <c r="EP9" i="26"/>
  <c r="ED9" i="26"/>
  <c r="ET9" i="26"/>
  <c r="I15" i="26"/>
  <c r="M15" i="26"/>
  <c r="Q15" i="26"/>
  <c r="U15" i="26"/>
  <c r="Y15" i="26"/>
  <c r="AC15" i="26"/>
  <c r="AG15" i="26"/>
  <c r="J15" i="26"/>
  <c r="N15" i="26"/>
  <c r="R15" i="26"/>
  <c r="V15" i="26"/>
  <c r="Z15" i="26"/>
  <c r="AD15" i="26"/>
  <c r="AH15" i="26"/>
  <c r="G15" i="26"/>
  <c r="K15" i="26"/>
  <c r="O15" i="26"/>
  <c r="S15" i="26"/>
  <c r="W15" i="26"/>
  <c r="AA15" i="26"/>
  <c r="AE15" i="26"/>
  <c r="AI15" i="26"/>
  <c r="P15" i="26"/>
  <c r="AF15" i="26"/>
  <c r="T15" i="26"/>
  <c r="AJ15" i="26"/>
  <c r="H15" i="26"/>
  <c r="X15" i="26"/>
  <c r="L15" i="26"/>
  <c r="AB15" i="26"/>
  <c r="DS15" i="26"/>
  <c r="DW15" i="26"/>
  <c r="EA15" i="26"/>
  <c r="EE15" i="26"/>
  <c r="EI15" i="26"/>
  <c r="EM15" i="26"/>
  <c r="EQ15" i="26"/>
  <c r="DT15" i="26"/>
  <c r="DX15" i="26"/>
  <c r="EB15" i="26"/>
  <c r="EF15" i="26"/>
  <c r="EJ15" i="26"/>
  <c r="EN15" i="26"/>
  <c r="ER15" i="26"/>
  <c r="DQ15" i="26"/>
  <c r="DU15" i="26"/>
  <c r="DY15" i="26"/>
  <c r="EC15" i="26"/>
  <c r="EG15" i="26"/>
  <c r="EK15" i="26"/>
  <c r="EO15" i="26"/>
  <c r="ES15" i="26"/>
  <c r="ED15" i="26"/>
  <c r="ET15" i="26"/>
  <c r="DR15" i="26"/>
  <c r="EH15" i="26"/>
  <c r="DV15" i="26"/>
  <c r="EL15" i="26"/>
  <c r="EP15" i="26"/>
  <c r="DZ15" i="26"/>
  <c r="AV19" i="26"/>
  <c r="AZ19" i="26"/>
  <c r="BD19" i="26"/>
  <c r="BH19" i="26"/>
  <c r="BL19" i="26"/>
  <c r="BP19" i="26"/>
  <c r="BT19" i="26"/>
  <c r="AS19" i="26"/>
  <c r="AW19" i="26"/>
  <c r="BA19" i="26"/>
  <c r="BE19" i="26"/>
  <c r="BI19" i="26"/>
  <c r="BM19" i="26"/>
  <c r="BQ19" i="26"/>
  <c r="BU19" i="26"/>
  <c r="AY19" i="26"/>
  <c r="BG19" i="26"/>
  <c r="BO19" i="26"/>
  <c r="AT19" i="26"/>
  <c r="BB19" i="26"/>
  <c r="BJ19" i="26"/>
  <c r="BR19" i="26"/>
  <c r="AU19" i="26"/>
  <c r="BC19" i="26"/>
  <c r="BK19" i="26"/>
  <c r="BS19" i="26"/>
  <c r="BN19" i="26"/>
  <c r="BV19" i="26"/>
  <c r="AX19" i="26"/>
  <c r="BF19" i="26"/>
  <c r="I17" i="26"/>
  <c r="M17" i="26"/>
  <c r="Q17" i="26"/>
  <c r="U17" i="26"/>
  <c r="Y17" i="26"/>
  <c r="AC17" i="26"/>
  <c r="AG17" i="26"/>
  <c r="J17" i="26"/>
  <c r="N17" i="26"/>
  <c r="R17" i="26"/>
  <c r="V17" i="26"/>
  <c r="Z17" i="26"/>
  <c r="AD17" i="26"/>
  <c r="AH17" i="26"/>
  <c r="G17" i="26"/>
  <c r="K17" i="26"/>
  <c r="O17" i="26"/>
  <c r="S17" i="26"/>
  <c r="W17" i="26"/>
  <c r="AA17" i="26"/>
  <c r="AE17" i="26"/>
  <c r="AI17" i="26"/>
  <c r="P17" i="26"/>
  <c r="AF17" i="26"/>
  <c r="T17" i="26"/>
  <c r="AJ17" i="26"/>
  <c r="H17" i="26"/>
  <c r="X17" i="26"/>
  <c r="L17" i="26"/>
  <c r="AB17" i="26"/>
  <c r="AU16" i="26"/>
  <c r="AY16" i="26"/>
  <c r="BC16" i="26"/>
  <c r="BG16" i="26"/>
  <c r="BK16" i="26"/>
  <c r="BO16" i="26"/>
  <c r="BS16" i="26"/>
  <c r="AV16" i="26"/>
  <c r="AZ16" i="26"/>
  <c r="BD16" i="26"/>
  <c r="BH16" i="26"/>
  <c r="BL16" i="26"/>
  <c r="BP16" i="26"/>
  <c r="BT16" i="26"/>
  <c r="AS16" i="26"/>
  <c r="AW16" i="26"/>
  <c r="BA16" i="26"/>
  <c r="BE16" i="26"/>
  <c r="BI16" i="26"/>
  <c r="BM16" i="26"/>
  <c r="BQ16" i="26"/>
  <c r="BU16" i="26"/>
  <c r="AX16" i="26"/>
  <c r="BN16" i="26"/>
  <c r="BB16" i="26"/>
  <c r="BR16" i="26"/>
  <c r="BF16" i="26"/>
  <c r="BV16" i="26"/>
  <c r="AT16" i="26"/>
  <c r="BJ16" i="26"/>
  <c r="DQ14" i="26"/>
  <c r="DU14" i="26"/>
  <c r="DY14" i="26"/>
  <c r="EC14" i="26"/>
  <c r="EG14" i="26"/>
  <c r="EK14" i="26"/>
  <c r="EO14" i="26"/>
  <c r="DR14" i="26"/>
  <c r="DV14" i="26"/>
  <c r="DZ14" i="26"/>
  <c r="ED14" i="26"/>
  <c r="EH14" i="26"/>
  <c r="EL14" i="26"/>
  <c r="EP14" i="26"/>
  <c r="DS14" i="26"/>
  <c r="EA14" i="26"/>
  <c r="EI14" i="26"/>
  <c r="EQ14" i="26"/>
  <c r="DT14" i="26"/>
  <c r="EB14" i="26"/>
  <c r="EJ14" i="26"/>
  <c r="ER14" i="26"/>
  <c r="DW14" i="26"/>
  <c r="EE14" i="26"/>
  <c r="EM14" i="26"/>
  <c r="ES14" i="26"/>
  <c r="ET14" i="26"/>
  <c r="DX14" i="26"/>
  <c r="EF14" i="26"/>
  <c r="EN14" i="26"/>
  <c r="CH20" i="26"/>
  <c r="CL20" i="26"/>
  <c r="CP20" i="26"/>
  <c r="CT20" i="26"/>
  <c r="CX20" i="26"/>
  <c r="DB20" i="26"/>
  <c r="DF20" i="26"/>
  <c r="CE20" i="26"/>
  <c r="CI20" i="26"/>
  <c r="CM20" i="26"/>
  <c r="CQ20" i="26"/>
  <c r="CU20" i="26"/>
  <c r="CY20" i="26"/>
  <c r="DC20" i="26"/>
  <c r="DG20" i="26"/>
  <c r="CF20" i="26"/>
  <c r="CJ20" i="26"/>
  <c r="CN20" i="26"/>
  <c r="CR20" i="26"/>
  <c r="CV20" i="26"/>
  <c r="CZ20" i="26"/>
  <c r="DD20" i="26"/>
  <c r="DH20" i="26"/>
  <c r="CO20" i="26"/>
  <c r="DE20" i="26"/>
  <c r="CS20" i="26"/>
  <c r="CG20" i="26"/>
  <c r="CW20" i="26"/>
  <c r="CK20" i="26"/>
  <c r="DA20" i="26"/>
  <c r="CH21" i="26"/>
  <c r="CL21" i="26"/>
  <c r="CP21" i="26"/>
  <c r="CT21" i="26"/>
  <c r="CX21" i="26"/>
  <c r="DB21" i="26"/>
  <c r="DF21" i="26"/>
  <c r="CE21" i="26"/>
  <c r="CI21" i="26"/>
  <c r="CM21" i="26"/>
  <c r="CQ21" i="26"/>
  <c r="CU21" i="26"/>
  <c r="CY21" i="26"/>
  <c r="DC21" i="26"/>
  <c r="DG21" i="26"/>
  <c r="CF21" i="26"/>
  <c r="CJ21" i="26"/>
  <c r="CN21" i="26"/>
  <c r="CR21" i="26"/>
  <c r="CV21" i="26"/>
  <c r="CZ21" i="26"/>
  <c r="DD21" i="26"/>
  <c r="DH21" i="26"/>
  <c r="CO21" i="26"/>
  <c r="DE21" i="26"/>
  <c r="CS21" i="26"/>
  <c r="CK21" i="26"/>
  <c r="DA21" i="26"/>
  <c r="CG21" i="26"/>
  <c r="CW21" i="26"/>
  <c r="CH22" i="26"/>
  <c r="CL22" i="26"/>
  <c r="CP22" i="26"/>
  <c r="CT22" i="26"/>
  <c r="CX22" i="26"/>
  <c r="DB22" i="26"/>
  <c r="DF22" i="26"/>
  <c r="CE22" i="26"/>
  <c r="CI22" i="26"/>
  <c r="CM22" i="26"/>
  <c r="CQ22" i="26"/>
  <c r="CU22" i="26"/>
  <c r="CY22" i="26"/>
  <c r="DC22" i="26"/>
  <c r="DG22" i="26"/>
  <c r="CF22" i="26"/>
  <c r="CJ22" i="26"/>
  <c r="CN22" i="26"/>
  <c r="CV22" i="26"/>
  <c r="DD22" i="26"/>
  <c r="CO22" i="26"/>
  <c r="CW22" i="26"/>
  <c r="DE22" i="26"/>
  <c r="CK22" i="26"/>
  <c r="CS22" i="26"/>
  <c r="DA22" i="26"/>
  <c r="DH22" i="26"/>
  <c r="CG22" i="26"/>
  <c r="CR22" i="26"/>
  <c r="CZ22" i="26"/>
  <c r="CG18" i="26"/>
  <c r="CK18" i="26"/>
  <c r="CO18" i="26"/>
  <c r="CS18" i="26"/>
  <c r="CW18" i="26"/>
  <c r="DA18" i="26"/>
  <c r="DE18" i="26"/>
  <c r="CH18" i="26"/>
  <c r="CL18" i="26"/>
  <c r="CP18" i="26"/>
  <c r="CT18" i="26"/>
  <c r="CX18" i="26"/>
  <c r="DB18" i="26"/>
  <c r="DF18" i="26"/>
  <c r="CE18" i="26"/>
  <c r="CI18" i="26"/>
  <c r="CM18" i="26"/>
  <c r="CQ18" i="26"/>
  <c r="CU18" i="26"/>
  <c r="CY18" i="26"/>
  <c r="DC18" i="26"/>
  <c r="DG18" i="26"/>
  <c r="CF18" i="26"/>
  <c r="CV18" i="26"/>
  <c r="CJ18" i="26"/>
  <c r="CZ18" i="26"/>
  <c r="CN18" i="26"/>
  <c r="DD18" i="26"/>
  <c r="CR18" i="26"/>
  <c r="DH18" i="26"/>
  <c r="DR23" i="26"/>
  <c r="DV23" i="26"/>
  <c r="DZ23" i="26"/>
  <c r="ED23" i="26"/>
  <c r="EH23" i="26"/>
  <c r="EL23" i="26"/>
  <c r="EP23" i="26"/>
  <c r="ET23" i="26"/>
  <c r="DS23" i="26"/>
  <c r="DW23" i="26"/>
  <c r="EA23" i="26"/>
  <c r="EE23" i="26"/>
  <c r="EI23" i="26"/>
  <c r="EM23" i="26"/>
  <c r="EQ23" i="26"/>
  <c r="DQ23" i="26"/>
  <c r="DU23" i="26"/>
  <c r="DY23" i="26"/>
  <c r="EC23" i="26"/>
  <c r="EG23" i="26"/>
  <c r="EK23" i="26"/>
  <c r="EO23" i="26"/>
  <c r="ES23" i="26"/>
  <c r="EB23" i="26"/>
  <c r="ER23" i="26"/>
  <c r="EF23" i="26"/>
  <c r="DT23" i="26"/>
  <c r="EJ23" i="26"/>
  <c r="DX23" i="26"/>
  <c r="EN23" i="26"/>
  <c r="CG28" i="26"/>
  <c r="CK28" i="26"/>
  <c r="CO28" i="26"/>
  <c r="CS28" i="26"/>
  <c r="CW28" i="26"/>
  <c r="DA28" i="26"/>
  <c r="DE28" i="26"/>
  <c r="CH28" i="26"/>
  <c r="CL28" i="26"/>
  <c r="CP28" i="26"/>
  <c r="CT28" i="26"/>
  <c r="CX28" i="26"/>
  <c r="DB28" i="26"/>
  <c r="DF28" i="26"/>
  <c r="CE28" i="26"/>
  <c r="CI28" i="26"/>
  <c r="CM28" i="26"/>
  <c r="CQ28" i="26"/>
  <c r="CU28" i="26"/>
  <c r="CY28" i="26"/>
  <c r="DC28" i="26"/>
  <c r="DG28" i="26"/>
  <c r="CR28" i="26"/>
  <c r="DH28" i="26"/>
  <c r="CF28" i="26"/>
  <c r="CV28" i="26"/>
  <c r="CJ28" i="26"/>
  <c r="CZ28" i="26"/>
  <c r="CN28" i="26"/>
  <c r="DD28" i="26"/>
  <c r="H24" i="26"/>
  <c r="L24" i="26"/>
  <c r="P24" i="26"/>
  <c r="T24" i="26"/>
  <c r="X24" i="26"/>
  <c r="AB24" i="26"/>
  <c r="AF24" i="26"/>
  <c r="AJ24" i="26"/>
  <c r="I24" i="26"/>
  <c r="M24" i="26"/>
  <c r="Q24" i="26"/>
  <c r="U24" i="26"/>
  <c r="Y24" i="26"/>
  <c r="AC24" i="26"/>
  <c r="AG24" i="26"/>
  <c r="G24" i="26"/>
  <c r="K24" i="26"/>
  <c r="O24" i="26"/>
  <c r="S24" i="26"/>
  <c r="W24" i="26"/>
  <c r="AA24" i="26"/>
  <c r="AE24" i="26"/>
  <c r="AI24" i="26"/>
  <c r="N24" i="26"/>
  <c r="AD24" i="26"/>
  <c r="R24" i="26"/>
  <c r="AH24" i="26"/>
  <c r="V24" i="26"/>
  <c r="J24" i="26"/>
  <c r="Z24" i="26"/>
  <c r="DS28" i="26"/>
  <c r="DW28" i="26"/>
  <c r="EA28" i="26"/>
  <c r="EE28" i="26"/>
  <c r="EI28" i="26"/>
  <c r="EM28" i="26"/>
  <c r="EQ28" i="26"/>
  <c r="DT28" i="26"/>
  <c r="DX28" i="26"/>
  <c r="EB28" i="26"/>
  <c r="EF28" i="26"/>
  <c r="EJ28" i="26"/>
  <c r="EN28" i="26"/>
  <c r="ER28" i="26"/>
  <c r="DQ28" i="26"/>
  <c r="DU28" i="26"/>
  <c r="DY28" i="26"/>
  <c r="EC28" i="26"/>
  <c r="EG28" i="26"/>
  <c r="EK28" i="26"/>
  <c r="EO28" i="26"/>
  <c r="ES28" i="26"/>
  <c r="DZ28" i="26"/>
  <c r="EP28" i="26"/>
  <c r="ED28" i="26"/>
  <c r="ET28" i="26"/>
  <c r="DR28" i="26"/>
  <c r="EH28" i="26"/>
  <c r="DV28" i="26"/>
  <c r="EL28" i="26"/>
  <c r="H25" i="26"/>
  <c r="L25" i="26"/>
  <c r="P25" i="26"/>
  <c r="T25" i="26"/>
  <c r="X25" i="26"/>
  <c r="AB25" i="26"/>
  <c r="AF25" i="26"/>
  <c r="AJ25" i="26"/>
  <c r="G25" i="26"/>
  <c r="M25" i="26"/>
  <c r="R25" i="26"/>
  <c r="W25" i="26"/>
  <c r="AC25" i="26"/>
  <c r="AH25" i="26"/>
  <c r="I25" i="26"/>
  <c r="N25" i="26"/>
  <c r="S25" i="26"/>
  <c r="Y25" i="26"/>
  <c r="AD25" i="26"/>
  <c r="AI25" i="26"/>
  <c r="J25" i="26"/>
  <c r="O25" i="26"/>
  <c r="U25" i="26"/>
  <c r="Z25" i="26"/>
  <c r="AE25" i="26"/>
  <c r="Q25" i="26"/>
  <c r="V25" i="26"/>
  <c r="AA25" i="26"/>
  <c r="K25" i="26"/>
  <c r="AG25" i="26"/>
  <c r="H28" i="26"/>
  <c r="L28" i="26"/>
  <c r="P28" i="26"/>
  <c r="T28" i="26"/>
  <c r="X28" i="26"/>
  <c r="AB28" i="26"/>
  <c r="AF28" i="26"/>
  <c r="AJ28" i="26"/>
  <c r="G28" i="26"/>
  <c r="M28" i="26"/>
  <c r="R28" i="26"/>
  <c r="W28" i="26"/>
  <c r="AC28" i="26"/>
  <c r="AH28" i="26"/>
  <c r="I28" i="26"/>
  <c r="N28" i="26"/>
  <c r="S28" i="26"/>
  <c r="Y28" i="26"/>
  <c r="AD28" i="26"/>
  <c r="AI28" i="26"/>
  <c r="J28" i="26"/>
  <c r="O28" i="26"/>
  <c r="U28" i="26"/>
  <c r="Z28" i="26"/>
  <c r="AE28" i="26"/>
  <c r="Q28" i="26"/>
  <c r="V28" i="26"/>
  <c r="AA28" i="26"/>
  <c r="AG28" i="26"/>
  <c r="K28" i="26"/>
  <c r="I98" i="26"/>
  <c r="M98" i="26"/>
  <c r="Q98" i="26"/>
  <c r="U98" i="26"/>
  <c r="Y98" i="26"/>
  <c r="AC98" i="26"/>
  <c r="AG98" i="26"/>
  <c r="J98" i="26"/>
  <c r="N98" i="26"/>
  <c r="R98" i="26"/>
  <c r="V98" i="26"/>
  <c r="Z98" i="26"/>
  <c r="AD98" i="26"/>
  <c r="AH98" i="26"/>
  <c r="G98" i="26"/>
  <c r="K98" i="26"/>
  <c r="O98" i="26"/>
  <c r="S98" i="26"/>
  <c r="W98" i="26"/>
  <c r="AA98" i="26"/>
  <c r="AE98" i="26"/>
  <c r="AI98" i="26"/>
  <c r="H98" i="26"/>
  <c r="L98" i="26"/>
  <c r="P98" i="26"/>
  <c r="T98" i="26"/>
  <c r="X98" i="26"/>
  <c r="AB98" i="26"/>
  <c r="AF98" i="26"/>
  <c r="AJ98" i="26"/>
  <c r="CG94" i="26"/>
  <c r="CK94" i="26"/>
  <c r="CO94" i="26"/>
  <c r="CS94" i="26"/>
  <c r="CW94" i="26"/>
  <c r="DA94" i="26"/>
  <c r="DE94" i="26"/>
  <c r="CH94" i="26"/>
  <c r="CL94" i="26"/>
  <c r="CP94" i="26"/>
  <c r="CT94" i="26"/>
  <c r="CX94" i="26"/>
  <c r="DB94" i="26"/>
  <c r="DF94" i="26"/>
  <c r="CE94" i="26"/>
  <c r="CI94" i="26"/>
  <c r="CM94" i="26"/>
  <c r="CQ94" i="26"/>
  <c r="CU94" i="26"/>
  <c r="CY94" i="26"/>
  <c r="DC94" i="26"/>
  <c r="DG94" i="26"/>
  <c r="CF94" i="26"/>
  <c r="CJ94" i="26"/>
  <c r="CN94" i="26"/>
  <c r="CR94" i="26"/>
  <c r="CV94" i="26"/>
  <c r="CZ94" i="26"/>
  <c r="DD94" i="26"/>
  <c r="DH94" i="26"/>
  <c r="CG102" i="26"/>
  <c r="CK102" i="26"/>
  <c r="CO102" i="26"/>
  <c r="CS102" i="26"/>
  <c r="CW102" i="26"/>
  <c r="DA102" i="26"/>
  <c r="DE102" i="26"/>
  <c r="CH102" i="26"/>
  <c r="CL102" i="26"/>
  <c r="CP102" i="26"/>
  <c r="CT102" i="26"/>
  <c r="CX102" i="26"/>
  <c r="DB102" i="26"/>
  <c r="DF102" i="26"/>
  <c r="CE102" i="26"/>
  <c r="CI102" i="26"/>
  <c r="CM102" i="26"/>
  <c r="CQ102" i="26"/>
  <c r="CU102" i="26"/>
  <c r="CY102" i="26"/>
  <c r="DC102" i="26"/>
  <c r="DG102" i="26"/>
  <c r="CF102" i="26"/>
  <c r="CJ102" i="26"/>
  <c r="CN102" i="26"/>
  <c r="CR102" i="26"/>
  <c r="CV102" i="26"/>
  <c r="CZ102" i="26"/>
  <c r="DD102" i="26"/>
  <c r="DH102" i="26"/>
  <c r="I91" i="26"/>
  <c r="M91" i="26"/>
  <c r="Q91" i="26"/>
  <c r="U91" i="26"/>
  <c r="Y91" i="26"/>
  <c r="AC91" i="26"/>
  <c r="AG91" i="26"/>
  <c r="J91" i="26"/>
  <c r="N91" i="26"/>
  <c r="R91" i="26"/>
  <c r="V91" i="26"/>
  <c r="Z91" i="26"/>
  <c r="AD91" i="26"/>
  <c r="AH91" i="26"/>
  <c r="G91" i="26"/>
  <c r="K91" i="26"/>
  <c r="O91" i="26"/>
  <c r="S91" i="26"/>
  <c r="W91" i="26"/>
  <c r="AA91" i="26"/>
  <c r="AE91" i="26"/>
  <c r="AI91" i="26"/>
  <c r="H91" i="26"/>
  <c r="L91" i="26"/>
  <c r="P91" i="26"/>
  <c r="T91" i="26"/>
  <c r="X91" i="26"/>
  <c r="AB91" i="26"/>
  <c r="AF91" i="26"/>
  <c r="AJ91" i="26"/>
  <c r="I99" i="26"/>
  <c r="M99" i="26"/>
  <c r="Q99" i="26"/>
  <c r="U99" i="26"/>
  <c r="Y99" i="26"/>
  <c r="AC99" i="26"/>
  <c r="AG99" i="26"/>
  <c r="J99" i="26"/>
  <c r="N99" i="26"/>
  <c r="R99" i="26"/>
  <c r="V99" i="26"/>
  <c r="Z99" i="26"/>
  <c r="AD99" i="26"/>
  <c r="AH99" i="26"/>
  <c r="G99" i="26"/>
  <c r="K99" i="26"/>
  <c r="O99" i="26"/>
  <c r="S99" i="26"/>
  <c r="W99" i="26"/>
  <c r="AA99" i="26"/>
  <c r="AE99" i="26"/>
  <c r="AI99" i="26"/>
  <c r="H99" i="26"/>
  <c r="L99" i="26"/>
  <c r="P99" i="26"/>
  <c r="T99" i="26"/>
  <c r="X99" i="26"/>
  <c r="AB99" i="26"/>
  <c r="AF99" i="26"/>
  <c r="AJ99" i="26"/>
  <c r="CG93" i="26"/>
  <c r="CK93" i="26"/>
  <c r="CO93" i="26"/>
  <c r="CS93" i="26"/>
  <c r="CW93" i="26"/>
  <c r="DA93" i="26"/>
  <c r="DE93" i="26"/>
  <c r="CH93" i="26"/>
  <c r="CL93" i="26"/>
  <c r="CP93" i="26"/>
  <c r="CT93" i="26"/>
  <c r="CX93" i="26"/>
  <c r="DB93" i="26"/>
  <c r="DF93" i="26"/>
  <c r="CE93" i="26"/>
  <c r="CI93" i="26"/>
  <c r="CM93" i="26"/>
  <c r="CQ93" i="26"/>
  <c r="CU93" i="26"/>
  <c r="CY93" i="26"/>
  <c r="DC93" i="26"/>
  <c r="DG93" i="26"/>
  <c r="CF93" i="26"/>
  <c r="CJ93" i="26"/>
  <c r="CN93" i="26"/>
  <c r="CR93" i="26"/>
  <c r="CV93" i="26"/>
  <c r="CZ93" i="26"/>
  <c r="DD93" i="26"/>
  <c r="DH93" i="26"/>
  <c r="CG101" i="26"/>
  <c r="CK101" i="26"/>
  <c r="CO101" i="26"/>
  <c r="CS101" i="26"/>
  <c r="CW101" i="26"/>
  <c r="DA101" i="26"/>
  <c r="DE101" i="26"/>
  <c r="CH101" i="26"/>
  <c r="CL101" i="26"/>
  <c r="CP101" i="26"/>
  <c r="CT101" i="26"/>
  <c r="CX101" i="26"/>
  <c r="DB101" i="26"/>
  <c r="DF101" i="26"/>
  <c r="CE101" i="26"/>
  <c r="CI101" i="26"/>
  <c r="CM101" i="26"/>
  <c r="CQ101" i="26"/>
  <c r="CU101" i="26"/>
  <c r="CY101" i="26"/>
  <c r="DC101" i="26"/>
  <c r="DG101" i="26"/>
  <c r="CF101" i="26"/>
  <c r="CJ101" i="26"/>
  <c r="CN101" i="26"/>
  <c r="CR101" i="26"/>
  <c r="CV101" i="26"/>
  <c r="CZ101" i="26"/>
  <c r="DD101" i="26"/>
  <c r="DH101" i="26"/>
  <c r="AU10" i="26"/>
  <c r="AY10" i="26"/>
  <c r="BC10" i="26"/>
  <c r="BG10" i="26"/>
  <c r="BK10" i="26"/>
  <c r="BO10" i="26"/>
  <c r="BS10" i="26"/>
  <c r="AV10" i="26"/>
  <c r="AZ10" i="26"/>
  <c r="BD10" i="26"/>
  <c r="BH10" i="26"/>
  <c r="BL10" i="26"/>
  <c r="BP10" i="26"/>
  <c r="BT10" i="26"/>
  <c r="AS10" i="26"/>
  <c r="AW10" i="26"/>
  <c r="BA10" i="26"/>
  <c r="BE10" i="26"/>
  <c r="BI10" i="26"/>
  <c r="BM10" i="26"/>
  <c r="BQ10" i="26"/>
  <c r="BU10" i="26"/>
  <c r="BB10" i="26"/>
  <c r="BR10" i="26"/>
  <c r="BF10" i="26"/>
  <c r="BV10" i="26"/>
  <c r="AT10" i="26"/>
  <c r="BJ10" i="26"/>
  <c r="AX10" i="26"/>
  <c r="BN10" i="26"/>
  <c r="J11" i="26"/>
  <c r="N11" i="26"/>
  <c r="R11" i="26"/>
  <c r="V11" i="26"/>
  <c r="Z11" i="26"/>
  <c r="AD11" i="26"/>
  <c r="AH11" i="26"/>
  <c r="G11" i="26"/>
  <c r="K11" i="26"/>
  <c r="O11" i="26"/>
  <c r="S11" i="26"/>
  <c r="W11" i="26"/>
  <c r="AA11" i="26"/>
  <c r="AE11" i="26"/>
  <c r="AI11" i="26"/>
  <c r="I11" i="26"/>
  <c r="Q11" i="26"/>
  <c r="Y11" i="26"/>
  <c r="AG11" i="26"/>
  <c r="L11" i="26"/>
  <c r="T11" i="26"/>
  <c r="AB11" i="26"/>
  <c r="AJ11" i="26"/>
  <c r="M11" i="26"/>
  <c r="U11" i="26"/>
  <c r="AC11" i="26"/>
  <c r="AF11" i="26"/>
  <c r="H11" i="26"/>
  <c r="P11" i="26"/>
  <c r="X11" i="26"/>
  <c r="DT12" i="26"/>
  <c r="DX12" i="26"/>
  <c r="EB12" i="26"/>
  <c r="EF12" i="26"/>
  <c r="EJ12" i="26"/>
  <c r="EN12" i="26"/>
  <c r="ER12" i="26"/>
  <c r="DQ12" i="26"/>
  <c r="DU12" i="26"/>
  <c r="DY12" i="26"/>
  <c r="EC12" i="26"/>
  <c r="EG12" i="26"/>
  <c r="EK12" i="26"/>
  <c r="EO12" i="26"/>
  <c r="ES12" i="26"/>
  <c r="DW12" i="26"/>
  <c r="EE12" i="26"/>
  <c r="EM12" i="26"/>
  <c r="DR12" i="26"/>
  <c r="DZ12" i="26"/>
  <c r="EH12" i="26"/>
  <c r="EP12" i="26"/>
  <c r="DS12" i="26"/>
  <c r="EA12" i="26"/>
  <c r="EI12" i="26"/>
  <c r="EQ12" i="26"/>
  <c r="DV12" i="26"/>
  <c r="ED12" i="26"/>
  <c r="EL12" i="26"/>
  <c r="ET12" i="26"/>
  <c r="DT11" i="26"/>
  <c r="DX11" i="26"/>
  <c r="EB11" i="26"/>
  <c r="EF11" i="26"/>
  <c r="EJ11" i="26"/>
  <c r="EN11" i="26"/>
  <c r="ER11" i="26"/>
  <c r="DQ11" i="26"/>
  <c r="DU11" i="26"/>
  <c r="DY11" i="26"/>
  <c r="EC11" i="26"/>
  <c r="EG11" i="26"/>
  <c r="EK11" i="26"/>
  <c r="EO11" i="26"/>
  <c r="ES11" i="26"/>
  <c r="DR11" i="26"/>
  <c r="DV11" i="26"/>
  <c r="DZ11" i="26"/>
  <c r="ED11" i="26"/>
  <c r="EH11" i="26"/>
  <c r="EL11" i="26"/>
  <c r="EP11" i="26"/>
  <c r="ET11" i="26"/>
  <c r="EA11" i="26"/>
  <c r="EQ11" i="26"/>
  <c r="EE11" i="26"/>
  <c r="DS11" i="26"/>
  <c r="EI11" i="26"/>
  <c r="DW11" i="26"/>
  <c r="EM11" i="26"/>
  <c r="AU15" i="26"/>
  <c r="AY15" i="26"/>
  <c r="BC15" i="26"/>
  <c r="BG15" i="26"/>
  <c r="BK15" i="26"/>
  <c r="BO15" i="26"/>
  <c r="BS15" i="26"/>
  <c r="AV15" i="26"/>
  <c r="AZ15" i="26"/>
  <c r="BD15" i="26"/>
  <c r="BH15" i="26"/>
  <c r="BL15" i="26"/>
  <c r="BP15" i="26"/>
  <c r="BT15" i="26"/>
  <c r="AS15" i="26"/>
  <c r="AW15" i="26"/>
  <c r="BA15" i="26"/>
  <c r="BE15" i="26"/>
  <c r="BI15" i="26"/>
  <c r="BM15" i="26"/>
  <c r="BQ15" i="26"/>
  <c r="BU15" i="26"/>
  <c r="AX15" i="26"/>
  <c r="BN15" i="26"/>
  <c r="BB15" i="26"/>
  <c r="BR15" i="26"/>
  <c r="BF15" i="26"/>
  <c r="BV15" i="26"/>
  <c r="AT15" i="26"/>
  <c r="BJ15" i="26"/>
  <c r="DS16" i="26"/>
  <c r="DW16" i="26"/>
  <c r="EA16" i="26"/>
  <c r="EE16" i="26"/>
  <c r="EI16" i="26"/>
  <c r="EM16" i="26"/>
  <c r="EQ16" i="26"/>
  <c r="DT16" i="26"/>
  <c r="DX16" i="26"/>
  <c r="EB16" i="26"/>
  <c r="EF16" i="26"/>
  <c r="EJ16" i="26"/>
  <c r="EN16" i="26"/>
  <c r="ER16" i="26"/>
  <c r="DQ16" i="26"/>
  <c r="DU16" i="26"/>
  <c r="DY16" i="26"/>
  <c r="EC16" i="26"/>
  <c r="EG16" i="26"/>
  <c r="EK16" i="26"/>
  <c r="EO16" i="26"/>
  <c r="ES16" i="26"/>
  <c r="ED16" i="26"/>
  <c r="ET16" i="26"/>
  <c r="DR16" i="26"/>
  <c r="EH16" i="26"/>
  <c r="DV16" i="26"/>
  <c r="EL16" i="26"/>
  <c r="EP16" i="26"/>
  <c r="DZ16" i="26"/>
  <c r="CH19" i="26"/>
  <c r="CE19" i="26"/>
  <c r="CI19" i="26"/>
  <c r="CM19" i="26"/>
  <c r="CK19" i="26"/>
  <c r="CP19" i="26"/>
  <c r="CT19" i="26"/>
  <c r="CX19" i="26"/>
  <c r="DB19" i="26"/>
  <c r="DF19" i="26"/>
  <c r="CF19" i="26"/>
  <c r="CL19" i="26"/>
  <c r="CQ19" i="26"/>
  <c r="CU19" i="26"/>
  <c r="CY19" i="26"/>
  <c r="DC19" i="26"/>
  <c r="DG19" i="26"/>
  <c r="CG19" i="26"/>
  <c r="CN19" i="26"/>
  <c r="CR19" i="26"/>
  <c r="CV19" i="26"/>
  <c r="CZ19" i="26"/>
  <c r="DD19" i="26"/>
  <c r="DH19" i="26"/>
  <c r="CO19" i="26"/>
  <c r="DE19" i="26"/>
  <c r="CS19" i="26"/>
  <c r="CW19" i="26"/>
  <c r="CJ19" i="26"/>
  <c r="DA19" i="26"/>
  <c r="I18" i="26"/>
  <c r="M18" i="26"/>
  <c r="Q18" i="26"/>
  <c r="U18" i="26"/>
  <c r="Y18" i="26"/>
  <c r="AC18" i="26"/>
  <c r="AG18" i="26"/>
  <c r="J18" i="26"/>
  <c r="N18" i="26"/>
  <c r="R18" i="26"/>
  <c r="V18" i="26"/>
  <c r="Z18" i="26"/>
  <c r="AD18" i="26"/>
  <c r="AH18" i="26"/>
  <c r="G18" i="26"/>
  <c r="K18" i="26"/>
  <c r="O18" i="26"/>
  <c r="S18" i="26"/>
  <c r="W18" i="26"/>
  <c r="AA18" i="26"/>
  <c r="AE18" i="26"/>
  <c r="AI18" i="26"/>
  <c r="P18" i="26"/>
  <c r="AF18" i="26"/>
  <c r="T18" i="26"/>
  <c r="AJ18" i="26"/>
  <c r="H18" i="26"/>
  <c r="X18" i="26"/>
  <c r="L18" i="26"/>
  <c r="AB18" i="26"/>
  <c r="AU17" i="26"/>
  <c r="AY17" i="26"/>
  <c r="BC17" i="26"/>
  <c r="BG17" i="26"/>
  <c r="BK17" i="26"/>
  <c r="BO17" i="26"/>
  <c r="BS17" i="26"/>
  <c r="AV17" i="26"/>
  <c r="AZ17" i="26"/>
  <c r="BD17" i="26"/>
  <c r="BH17" i="26"/>
  <c r="BL17" i="26"/>
  <c r="BP17" i="26"/>
  <c r="BT17" i="26"/>
  <c r="AS17" i="26"/>
  <c r="AW17" i="26"/>
  <c r="BA17" i="26"/>
  <c r="BE17" i="26"/>
  <c r="BI17" i="26"/>
  <c r="BM17" i="26"/>
  <c r="BQ17" i="26"/>
  <c r="BU17" i="26"/>
  <c r="AX17" i="26"/>
  <c r="BN17" i="26"/>
  <c r="BB17" i="26"/>
  <c r="BR17" i="26"/>
  <c r="BF17" i="26"/>
  <c r="BV17" i="26"/>
  <c r="AT17" i="26"/>
  <c r="BJ17" i="26"/>
  <c r="DQ13" i="26"/>
  <c r="DU13" i="26"/>
  <c r="DY13" i="26"/>
  <c r="EC13" i="26"/>
  <c r="EG13" i="26"/>
  <c r="EK13" i="26"/>
  <c r="EO13" i="26"/>
  <c r="ES13" i="26"/>
  <c r="DR13" i="26"/>
  <c r="DV13" i="26"/>
  <c r="DZ13" i="26"/>
  <c r="ED13" i="26"/>
  <c r="EH13" i="26"/>
  <c r="EL13" i="26"/>
  <c r="EP13" i="26"/>
  <c r="ET13" i="26"/>
  <c r="DS13" i="26"/>
  <c r="DW13" i="26"/>
  <c r="EA13" i="26"/>
  <c r="EE13" i="26"/>
  <c r="EI13" i="26"/>
  <c r="EM13" i="26"/>
  <c r="EQ13" i="26"/>
  <c r="DT13" i="26"/>
  <c r="EJ13" i="26"/>
  <c r="DX13" i="26"/>
  <c r="EN13" i="26"/>
  <c r="EB13" i="26"/>
  <c r="ER13" i="26"/>
  <c r="EF13" i="26"/>
  <c r="DT20" i="26"/>
  <c r="DX20" i="26"/>
  <c r="EB20" i="26"/>
  <c r="EF20" i="26"/>
  <c r="EJ20" i="26"/>
  <c r="EN20" i="26"/>
  <c r="ER20" i="26"/>
  <c r="DQ20" i="26"/>
  <c r="DU20" i="26"/>
  <c r="DY20" i="26"/>
  <c r="EC20" i="26"/>
  <c r="EG20" i="26"/>
  <c r="EK20" i="26"/>
  <c r="EO20" i="26"/>
  <c r="ES20" i="26"/>
  <c r="DR20" i="26"/>
  <c r="DV20" i="26"/>
  <c r="DZ20" i="26"/>
  <c r="ED20" i="26"/>
  <c r="EH20" i="26"/>
  <c r="EL20" i="26"/>
  <c r="EP20" i="26"/>
  <c r="ET20" i="26"/>
  <c r="EA20" i="26"/>
  <c r="EQ20" i="26"/>
  <c r="EE20" i="26"/>
  <c r="DS20" i="26"/>
  <c r="EI20" i="26"/>
  <c r="DW20" i="26"/>
  <c r="EM20" i="26"/>
  <c r="DT21" i="26"/>
  <c r="DX21" i="26"/>
  <c r="EB21" i="26"/>
  <c r="EF21" i="26"/>
  <c r="EJ21" i="26"/>
  <c r="EN21" i="26"/>
  <c r="ER21" i="26"/>
  <c r="DQ21" i="26"/>
  <c r="DU21" i="26"/>
  <c r="DY21" i="26"/>
  <c r="EC21" i="26"/>
  <c r="EG21" i="26"/>
  <c r="EK21" i="26"/>
  <c r="EO21" i="26"/>
  <c r="ES21" i="26"/>
  <c r="DR21" i="26"/>
  <c r="DV21" i="26"/>
  <c r="DZ21" i="26"/>
  <c r="ED21" i="26"/>
  <c r="EH21" i="26"/>
  <c r="EL21" i="26"/>
  <c r="EP21" i="26"/>
  <c r="ET21" i="26"/>
  <c r="EA21" i="26"/>
  <c r="EQ21" i="26"/>
  <c r="EE21" i="26"/>
  <c r="DW21" i="26"/>
  <c r="EM21" i="26"/>
  <c r="DS21" i="26"/>
  <c r="EI21" i="26"/>
  <c r="CG15" i="26"/>
  <c r="CK15" i="26"/>
  <c r="CO15" i="26"/>
  <c r="CS15" i="26"/>
  <c r="CW15" i="26"/>
  <c r="DA15" i="26"/>
  <c r="DE15" i="26"/>
  <c r="CH15" i="26"/>
  <c r="CL15" i="26"/>
  <c r="CP15" i="26"/>
  <c r="CT15" i="26"/>
  <c r="CX15" i="26"/>
  <c r="DB15" i="26"/>
  <c r="DF15" i="26"/>
  <c r="CE15" i="26"/>
  <c r="CI15" i="26"/>
  <c r="CM15" i="26"/>
  <c r="CQ15" i="26"/>
  <c r="CU15" i="26"/>
  <c r="CY15" i="26"/>
  <c r="DC15" i="26"/>
  <c r="DG15" i="26"/>
  <c r="CF15" i="26"/>
  <c r="CV15" i="26"/>
  <c r="CJ15" i="26"/>
  <c r="CZ15" i="26"/>
  <c r="CN15" i="26"/>
  <c r="DD15" i="26"/>
  <c r="CR15" i="26"/>
  <c r="DH15" i="26"/>
  <c r="DT22" i="26"/>
  <c r="DX22" i="26"/>
  <c r="EB22" i="26"/>
  <c r="EF22" i="26"/>
  <c r="EJ22" i="26"/>
  <c r="EN22" i="26"/>
  <c r="ER22" i="26"/>
  <c r="DQ22" i="26"/>
  <c r="DU22" i="26"/>
  <c r="DY22" i="26"/>
  <c r="EC22" i="26"/>
  <c r="EG22" i="26"/>
  <c r="EK22" i="26"/>
  <c r="EO22" i="26"/>
  <c r="ES22" i="26"/>
  <c r="DR22" i="26"/>
  <c r="DZ22" i="26"/>
  <c r="EH22" i="26"/>
  <c r="EP22" i="26"/>
  <c r="DS22" i="26"/>
  <c r="EA22" i="26"/>
  <c r="EI22" i="26"/>
  <c r="EQ22" i="26"/>
  <c r="DW22" i="26"/>
  <c r="EE22" i="26"/>
  <c r="EM22" i="26"/>
  <c r="EL22" i="26"/>
  <c r="ET22" i="26"/>
  <c r="DV22" i="26"/>
  <c r="ED22" i="26"/>
  <c r="CF25" i="26"/>
  <c r="CJ25" i="26"/>
  <c r="CN25" i="26"/>
  <c r="CR25" i="26"/>
  <c r="CV25" i="26"/>
  <c r="CZ25" i="26"/>
  <c r="DD25" i="26"/>
  <c r="DH25" i="26"/>
  <c r="CE25" i="26"/>
  <c r="CK25" i="26"/>
  <c r="CP25" i="26"/>
  <c r="CU25" i="26"/>
  <c r="DA25" i="26"/>
  <c r="DF25" i="26"/>
  <c r="CG25" i="26"/>
  <c r="CL25" i="26"/>
  <c r="CQ25" i="26"/>
  <c r="CW25" i="26"/>
  <c r="DB25" i="26"/>
  <c r="DG25" i="26"/>
  <c r="CH25" i="26"/>
  <c r="CM25" i="26"/>
  <c r="CS25" i="26"/>
  <c r="CX25" i="26"/>
  <c r="DC25" i="26"/>
  <c r="CY25" i="26"/>
  <c r="CI25" i="26"/>
  <c r="DE25" i="26"/>
  <c r="CO25" i="26"/>
  <c r="CT25" i="26"/>
  <c r="I29" i="26"/>
  <c r="M29" i="26"/>
  <c r="Q29" i="26"/>
  <c r="U29" i="26"/>
  <c r="Y29" i="26"/>
  <c r="AC29" i="26"/>
  <c r="AG29" i="26"/>
  <c r="J29" i="26"/>
  <c r="N29" i="26"/>
  <c r="R29" i="26"/>
  <c r="V29" i="26"/>
  <c r="Z29" i="26"/>
  <c r="AD29" i="26"/>
  <c r="AH29" i="26"/>
  <c r="G29" i="26"/>
  <c r="K29" i="26"/>
  <c r="O29" i="26"/>
  <c r="S29" i="26"/>
  <c r="W29" i="26"/>
  <c r="AA29" i="26"/>
  <c r="AE29" i="26"/>
  <c r="AI29" i="26"/>
  <c r="L29" i="26"/>
  <c r="AB29" i="26"/>
  <c r="P29" i="26"/>
  <c r="AF29" i="26"/>
  <c r="T29" i="26"/>
  <c r="AJ29" i="26"/>
  <c r="X29" i="26"/>
  <c r="H29" i="26"/>
  <c r="AT26" i="26"/>
  <c r="AX26" i="26"/>
  <c r="BB26" i="26"/>
  <c r="BF26" i="26"/>
  <c r="BJ26" i="26"/>
  <c r="BN26" i="26"/>
  <c r="BR26" i="26"/>
  <c r="BV26" i="26"/>
  <c r="AS26" i="26"/>
  <c r="AY26" i="26"/>
  <c r="BD26" i="26"/>
  <c r="BI26" i="26"/>
  <c r="BO26" i="26"/>
  <c r="BT26" i="26"/>
  <c r="AU26" i="26"/>
  <c r="AZ26" i="26"/>
  <c r="BE26" i="26"/>
  <c r="BK26" i="26"/>
  <c r="BP26" i="26"/>
  <c r="BU26" i="26"/>
  <c r="AV26" i="26"/>
  <c r="BA26" i="26"/>
  <c r="BG26" i="26"/>
  <c r="BL26" i="26"/>
  <c r="BQ26" i="26"/>
  <c r="BH26" i="26"/>
  <c r="BM26" i="26"/>
  <c r="AW26" i="26"/>
  <c r="BS26" i="26"/>
  <c r="BC26" i="26"/>
  <c r="AU29" i="26"/>
  <c r="AY29" i="26"/>
  <c r="BC29" i="26"/>
  <c r="BG29" i="26"/>
  <c r="BK29" i="26"/>
  <c r="BO29" i="26"/>
  <c r="BS29" i="26"/>
  <c r="AV29" i="26"/>
  <c r="AZ29" i="26"/>
  <c r="BD29" i="26"/>
  <c r="BH29" i="26"/>
  <c r="BL29" i="26"/>
  <c r="BP29" i="26"/>
  <c r="BT29" i="26"/>
  <c r="AS29" i="26"/>
  <c r="AW29" i="26"/>
  <c r="BA29" i="26"/>
  <c r="BE29" i="26"/>
  <c r="BI29" i="26"/>
  <c r="BM29" i="26"/>
  <c r="BQ29" i="26"/>
  <c r="BU29" i="26"/>
  <c r="AT29" i="26"/>
  <c r="BJ29" i="26"/>
  <c r="AX29" i="26"/>
  <c r="BN29" i="26"/>
  <c r="BB29" i="26"/>
  <c r="BR29" i="26"/>
  <c r="BF29" i="26"/>
  <c r="BV29" i="26"/>
  <c r="DR24" i="26"/>
  <c r="DV24" i="26"/>
  <c r="DZ24" i="26"/>
  <c r="ED24" i="26"/>
  <c r="EH24" i="26"/>
  <c r="EL24" i="26"/>
  <c r="EP24" i="26"/>
  <c r="ET24" i="26"/>
  <c r="DS24" i="26"/>
  <c r="DW24" i="26"/>
  <c r="EA24" i="26"/>
  <c r="EE24" i="26"/>
  <c r="EI24" i="26"/>
  <c r="DX24" i="26"/>
  <c r="EF24" i="26"/>
  <c r="EM24" i="26"/>
  <c r="ER24" i="26"/>
  <c r="DQ24" i="26"/>
  <c r="DY24" i="26"/>
  <c r="EG24" i="26"/>
  <c r="EN24" i="26"/>
  <c r="ES24" i="26"/>
  <c r="DT24" i="26"/>
  <c r="EB24" i="26"/>
  <c r="EJ24" i="26"/>
  <c r="EO24" i="26"/>
  <c r="EQ24" i="26"/>
  <c r="DU24" i="26"/>
  <c r="EC24" i="26"/>
  <c r="EK24" i="26"/>
  <c r="AU30" i="26"/>
  <c r="AY30" i="26"/>
  <c r="BC30" i="26"/>
  <c r="BG30" i="26"/>
  <c r="BK30" i="26"/>
  <c r="BO30" i="26"/>
  <c r="BS30" i="26"/>
  <c r="AS30" i="26"/>
  <c r="AW30" i="26"/>
  <c r="BA30" i="26"/>
  <c r="BE30" i="26"/>
  <c r="BI30" i="26"/>
  <c r="BM30" i="26"/>
  <c r="BQ30" i="26"/>
  <c r="BU30" i="26"/>
  <c r="AV30" i="26"/>
  <c r="BD30" i="26"/>
  <c r="BL30" i="26"/>
  <c r="BT30" i="26"/>
  <c r="AX30" i="26"/>
  <c r="BF30" i="26"/>
  <c r="BN30" i="26"/>
  <c r="BV30" i="26"/>
  <c r="AZ30" i="26"/>
  <c r="BH30" i="26"/>
  <c r="BP30" i="26"/>
  <c r="BR30" i="26"/>
  <c r="AT30" i="26"/>
  <c r="BB30" i="26"/>
  <c r="BJ30" i="26"/>
  <c r="I92" i="26"/>
  <c r="M92" i="26"/>
  <c r="Q92" i="26"/>
  <c r="U92" i="26"/>
  <c r="Y92" i="26"/>
  <c r="AC92" i="26"/>
  <c r="AG92" i="26"/>
  <c r="J92" i="26"/>
  <c r="N92" i="26"/>
  <c r="R92" i="26"/>
  <c r="V92" i="26"/>
  <c r="Z92" i="26"/>
  <c r="AD92" i="26"/>
  <c r="AH92" i="26"/>
  <c r="G92" i="26"/>
  <c r="K92" i="26"/>
  <c r="O92" i="26"/>
  <c r="S92" i="26"/>
  <c r="W92" i="26"/>
  <c r="AA92" i="26"/>
  <c r="AE92" i="26"/>
  <c r="AI92" i="26"/>
  <c r="H92" i="26"/>
  <c r="L92" i="26"/>
  <c r="P92" i="26"/>
  <c r="T92" i="26"/>
  <c r="X92" i="26"/>
  <c r="AB92" i="26"/>
  <c r="AF92" i="26"/>
  <c r="AJ92" i="26"/>
  <c r="I100" i="26"/>
  <c r="M100" i="26"/>
  <c r="Q100" i="26"/>
  <c r="U100" i="26"/>
  <c r="Y100" i="26"/>
  <c r="AC100" i="26"/>
  <c r="AG100" i="26"/>
  <c r="J100" i="26"/>
  <c r="N100" i="26"/>
  <c r="R100" i="26"/>
  <c r="V100" i="26"/>
  <c r="Z100" i="26"/>
  <c r="AD100" i="26"/>
  <c r="AH100" i="26"/>
  <c r="G100" i="26"/>
  <c r="K100" i="26"/>
  <c r="O100" i="26"/>
  <c r="S100" i="26"/>
  <c r="W100" i="26"/>
  <c r="AA100" i="26"/>
  <c r="AE100" i="26"/>
  <c r="AI100" i="26"/>
  <c r="H100" i="26"/>
  <c r="L100" i="26"/>
  <c r="P100" i="26"/>
  <c r="T100" i="26"/>
  <c r="X100" i="26"/>
  <c r="AB100" i="26"/>
  <c r="AF100" i="26"/>
  <c r="AJ100" i="26"/>
  <c r="CG96" i="26"/>
  <c r="CK96" i="26"/>
  <c r="CO96" i="26"/>
  <c r="CS96" i="26"/>
  <c r="CW96" i="26"/>
  <c r="DA96" i="26"/>
  <c r="DE96" i="26"/>
  <c r="CH96" i="26"/>
  <c r="CL96" i="26"/>
  <c r="CP96" i="26"/>
  <c r="CT96" i="26"/>
  <c r="CX96" i="26"/>
  <c r="DB96" i="26"/>
  <c r="DF96" i="26"/>
  <c r="CE96" i="26"/>
  <c r="CI96" i="26"/>
  <c r="CM96" i="26"/>
  <c r="CQ96" i="26"/>
  <c r="CU96" i="26"/>
  <c r="CY96" i="26"/>
  <c r="DC96" i="26"/>
  <c r="DG96" i="26"/>
  <c r="CF96" i="26"/>
  <c r="CJ96" i="26"/>
  <c r="CN96" i="26"/>
  <c r="CR96" i="26"/>
  <c r="CV96" i="26"/>
  <c r="CZ96" i="26"/>
  <c r="DD96" i="26"/>
  <c r="DH96" i="26"/>
  <c r="J104" i="26"/>
  <c r="N104" i="26"/>
  <c r="R104" i="26"/>
  <c r="V104" i="26"/>
  <c r="Z104" i="26"/>
  <c r="AD104" i="26"/>
  <c r="AH104" i="26"/>
  <c r="G104" i="26"/>
  <c r="K104" i="26"/>
  <c r="O104" i="26"/>
  <c r="S104" i="26"/>
  <c r="W104" i="26"/>
  <c r="AA104" i="26"/>
  <c r="AE104" i="26"/>
  <c r="AI104" i="26"/>
  <c r="H104" i="26"/>
  <c r="L104" i="26"/>
  <c r="P104" i="26"/>
  <c r="T104" i="26"/>
  <c r="X104" i="26"/>
  <c r="AB104" i="26"/>
  <c r="AF104" i="26"/>
  <c r="AJ104" i="26"/>
  <c r="Q104" i="26"/>
  <c r="AG104" i="26"/>
  <c r="U104" i="26"/>
  <c r="I104" i="26"/>
  <c r="Y104" i="26"/>
  <c r="M104" i="26"/>
  <c r="AC104" i="26"/>
  <c r="I93" i="26"/>
  <c r="M93" i="26"/>
  <c r="Q93" i="26"/>
  <c r="U93" i="26"/>
  <c r="Y93" i="26"/>
  <c r="AC93" i="26"/>
  <c r="AG93" i="26"/>
  <c r="J93" i="26"/>
  <c r="N93" i="26"/>
  <c r="R93" i="26"/>
  <c r="V93" i="26"/>
  <c r="Z93" i="26"/>
  <c r="AD93" i="26"/>
  <c r="AH93" i="26"/>
  <c r="G93" i="26"/>
  <c r="K93" i="26"/>
  <c r="O93" i="26"/>
  <c r="S93" i="26"/>
  <c r="W93" i="26"/>
  <c r="AA93" i="26"/>
  <c r="AE93" i="26"/>
  <c r="AI93" i="26"/>
  <c r="H93" i="26"/>
  <c r="L93" i="26"/>
  <c r="P93" i="26"/>
  <c r="T93" i="26"/>
  <c r="X93" i="26"/>
  <c r="AB93" i="26"/>
  <c r="AF93" i="26"/>
  <c r="AJ93" i="26"/>
  <c r="I101" i="26"/>
  <c r="M101" i="26"/>
  <c r="Q101" i="26"/>
  <c r="U101" i="26"/>
  <c r="Y101" i="26"/>
  <c r="AC101" i="26"/>
  <c r="AG101" i="26"/>
  <c r="J101" i="26"/>
  <c r="N101" i="26"/>
  <c r="R101" i="26"/>
  <c r="V101" i="26"/>
  <c r="Z101" i="26"/>
  <c r="AD101" i="26"/>
  <c r="AH101" i="26"/>
  <c r="G101" i="26"/>
  <c r="K101" i="26"/>
  <c r="O101" i="26"/>
  <c r="S101" i="26"/>
  <c r="W101" i="26"/>
  <c r="AA101" i="26"/>
  <c r="AE101" i="26"/>
  <c r="AI101" i="26"/>
  <c r="H101" i="26"/>
  <c r="L101" i="26"/>
  <c r="P101" i="26"/>
  <c r="T101" i="26"/>
  <c r="X101" i="26"/>
  <c r="AB101" i="26"/>
  <c r="AF101" i="26"/>
  <c r="AJ101" i="26"/>
  <c r="CG95" i="26"/>
  <c r="CK95" i="26"/>
  <c r="CO95" i="26"/>
  <c r="CS95" i="26"/>
  <c r="CW95" i="26"/>
  <c r="DA95" i="26"/>
  <c r="DE95" i="26"/>
  <c r="CH95" i="26"/>
  <c r="CL95" i="26"/>
  <c r="CP95" i="26"/>
  <c r="CT95" i="26"/>
  <c r="CX95" i="26"/>
  <c r="DB95" i="26"/>
  <c r="DF95" i="26"/>
  <c r="CE95" i="26"/>
  <c r="CI95" i="26"/>
  <c r="CM95" i="26"/>
  <c r="CQ95" i="26"/>
  <c r="CU95" i="26"/>
  <c r="CY95" i="26"/>
  <c r="DC95" i="26"/>
  <c r="DG95" i="26"/>
  <c r="CF95" i="26"/>
  <c r="CJ95" i="26"/>
  <c r="CN95" i="26"/>
  <c r="CR95" i="26"/>
  <c r="CV95" i="26"/>
  <c r="CZ95" i="26"/>
  <c r="DD95" i="26"/>
  <c r="DH95" i="26"/>
  <c r="CG103" i="26"/>
  <c r="CK103" i="26"/>
  <c r="CO103" i="26"/>
  <c r="CS103" i="26"/>
  <c r="CW103" i="26"/>
  <c r="DA103" i="26"/>
  <c r="CH103" i="26"/>
  <c r="CL103" i="26"/>
  <c r="CP103" i="26"/>
  <c r="CT103" i="26"/>
  <c r="CX103" i="26"/>
  <c r="DB103" i="26"/>
  <c r="DF103" i="26"/>
  <c r="CE103" i="26"/>
  <c r="CI103" i="26"/>
  <c r="CM103" i="26"/>
  <c r="CQ103" i="26"/>
  <c r="CU103" i="26"/>
  <c r="CY103" i="26"/>
  <c r="DC103" i="26"/>
  <c r="DG103" i="26"/>
  <c r="CF103" i="26"/>
  <c r="CJ103" i="26"/>
  <c r="CN103" i="26"/>
  <c r="CR103" i="26"/>
  <c r="CV103" i="26"/>
  <c r="CZ103" i="26"/>
  <c r="DD103" i="26"/>
  <c r="DH103" i="26"/>
  <c r="DE103" i="26"/>
  <c r="I9" i="26"/>
  <c r="M9" i="26"/>
  <c r="Q9" i="26"/>
  <c r="U9" i="26"/>
  <c r="Y9" i="26"/>
  <c r="AC9" i="26"/>
  <c r="AG9" i="26"/>
  <c r="J9" i="26"/>
  <c r="N9" i="26"/>
  <c r="R9" i="26"/>
  <c r="V9" i="26"/>
  <c r="Z9" i="26"/>
  <c r="AD9" i="26"/>
  <c r="AH9" i="26"/>
  <c r="G9" i="26"/>
  <c r="K9" i="26"/>
  <c r="O9" i="26"/>
  <c r="S9" i="26"/>
  <c r="W9" i="26"/>
  <c r="AA9" i="26"/>
  <c r="AE9" i="26"/>
  <c r="AI9" i="26"/>
  <c r="T9" i="26"/>
  <c r="AJ9" i="26"/>
  <c r="H9" i="26"/>
  <c r="X9" i="26"/>
  <c r="L9" i="26"/>
  <c r="AB9" i="26"/>
  <c r="P9" i="26"/>
  <c r="AF9" i="26"/>
  <c r="CG9" i="26"/>
  <c r="CK9" i="26"/>
  <c r="CO9" i="26"/>
  <c r="CS9" i="26"/>
  <c r="CW9" i="26"/>
  <c r="DA9" i="26"/>
  <c r="DE9" i="26"/>
  <c r="CH9" i="26"/>
  <c r="CL9" i="26"/>
  <c r="CP9" i="26"/>
  <c r="CT9" i="26"/>
  <c r="CX9" i="26"/>
  <c r="DB9" i="26"/>
  <c r="DF9" i="26"/>
  <c r="CE9" i="26"/>
  <c r="CI9" i="26"/>
  <c r="CM9" i="26"/>
  <c r="CQ9" i="26"/>
  <c r="CU9" i="26"/>
  <c r="CY9" i="26"/>
  <c r="DC9" i="26"/>
  <c r="DG9" i="26"/>
  <c r="CJ9" i="26"/>
  <c r="CZ9" i="26"/>
  <c r="CN9" i="26"/>
  <c r="DD9" i="26"/>
  <c r="CR9" i="26"/>
  <c r="DH9" i="26"/>
  <c r="CV9" i="26"/>
  <c r="CF9" i="26"/>
  <c r="AV11" i="26"/>
  <c r="AZ11" i="26"/>
  <c r="BD11" i="26"/>
  <c r="BH11" i="26"/>
  <c r="BL11" i="26"/>
  <c r="BP11" i="26"/>
  <c r="BT11" i="26"/>
  <c r="AS11" i="26"/>
  <c r="AW11" i="26"/>
  <c r="BA11" i="26"/>
  <c r="BE11" i="26"/>
  <c r="BI11" i="26"/>
  <c r="BM11" i="26"/>
  <c r="BQ11" i="26"/>
  <c r="BU11" i="26"/>
  <c r="AU11" i="26"/>
  <c r="BC11" i="26"/>
  <c r="BK11" i="26"/>
  <c r="BS11" i="26"/>
  <c r="AX11" i="26"/>
  <c r="BF11" i="26"/>
  <c r="BN11" i="26"/>
  <c r="BV11" i="26"/>
  <c r="AY11" i="26"/>
  <c r="BG11" i="26"/>
  <c r="BO11" i="26"/>
  <c r="BJ11" i="26"/>
  <c r="BR11" i="26"/>
  <c r="AT11" i="26"/>
  <c r="BB11" i="26"/>
  <c r="J13" i="26"/>
  <c r="N13" i="26"/>
  <c r="R13" i="26"/>
  <c r="V13" i="26"/>
  <c r="Z13" i="26"/>
  <c r="AD13" i="26"/>
  <c r="AH13" i="26"/>
  <c r="G13" i="26"/>
  <c r="K13" i="26"/>
  <c r="O13" i="26"/>
  <c r="S13" i="26"/>
  <c r="W13" i="26"/>
  <c r="AA13" i="26"/>
  <c r="AE13" i="26"/>
  <c r="M13" i="26"/>
  <c r="U13" i="26"/>
  <c r="AC13" i="26"/>
  <c r="H13" i="26"/>
  <c r="P13" i="26"/>
  <c r="X13" i="26"/>
  <c r="AF13" i="26"/>
  <c r="I13" i="26"/>
  <c r="Q13" i="26"/>
  <c r="Y13" i="26"/>
  <c r="AG13" i="26"/>
  <c r="AJ13" i="26"/>
  <c r="L13" i="26"/>
  <c r="T13" i="26"/>
  <c r="AB13" i="26"/>
  <c r="J12" i="26"/>
  <c r="N12" i="26"/>
  <c r="R12" i="26"/>
  <c r="V12" i="26"/>
  <c r="Z12" i="26"/>
  <c r="AD12" i="26"/>
  <c r="AH12" i="26"/>
  <c r="G12" i="26"/>
  <c r="K12" i="26"/>
  <c r="O12" i="26"/>
  <c r="S12" i="26"/>
  <c r="W12" i="26"/>
  <c r="AA12" i="26"/>
  <c r="AE12" i="26"/>
  <c r="AI12" i="26"/>
  <c r="H12" i="26"/>
  <c r="L12" i="26"/>
  <c r="P12" i="26"/>
  <c r="T12" i="26"/>
  <c r="X12" i="26"/>
  <c r="AB12" i="26"/>
  <c r="AF12" i="26"/>
  <c r="AJ12" i="26"/>
  <c r="Q12" i="26"/>
  <c r="AG12" i="26"/>
  <c r="U12" i="26"/>
  <c r="I12" i="26"/>
  <c r="Y12" i="26"/>
  <c r="AC12" i="26"/>
  <c r="M12" i="26"/>
  <c r="CE13" i="26"/>
  <c r="CI13" i="26"/>
  <c r="CM13" i="26"/>
  <c r="CQ13" i="26"/>
  <c r="CU13" i="26"/>
  <c r="CY13" i="26"/>
  <c r="DC13" i="26"/>
  <c r="DG13" i="26"/>
  <c r="CF13" i="26"/>
  <c r="CJ13" i="26"/>
  <c r="CN13" i="26"/>
  <c r="CR13" i="26"/>
  <c r="CV13" i="26"/>
  <c r="CZ13" i="26"/>
  <c r="DD13" i="26"/>
  <c r="DH13" i="26"/>
  <c r="CG13" i="26"/>
  <c r="CK13" i="26"/>
  <c r="CO13" i="26"/>
  <c r="CS13" i="26"/>
  <c r="CW13" i="26"/>
  <c r="DA13" i="26"/>
  <c r="DE13" i="26"/>
  <c r="CL13" i="26"/>
  <c r="DB13" i="26"/>
  <c r="CP13" i="26"/>
  <c r="DF13" i="26"/>
  <c r="CT13" i="26"/>
  <c r="CH13" i="26"/>
  <c r="CX13" i="26"/>
  <c r="DS17" i="26"/>
  <c r="DW17" i="26"/>
  <c r="EA17" i="26"/>
  <c r="EE17" i="26"/>
  <c r="EI17" i="26"/>
  <c r="EM17" i="26"/>
  <c r="EQ17" i="26"/>
  <c r="DT17" i="26"/>
  <c r="DX17" i="26"/>
  <c r="EB17" i="26"/>
  <c r="EF17" i="26"/>
  <c r="EJ17" i="26"/>
  <c r="EN17" i="26"/>
  <c r="ER17" i="26"/>
  <c r="DQ17" i="26"/>
  <c r="DU17" i="26"/>
  <c r="DY17" i="26"/>
  <c r="EC17" i="26"/>
  <c r="EG17" i="26"/>
  <c r="EK17" i="26"/>
  <c r="EO17" i="26"/>
  <c r="ES17" i="26"/>
  <c r="ED17" i="26"/>
  <c r="ET17" i="26"/>
  <c r="DR17" i="26"/>
  <c r="EH17" i="26"/>
  <c r="DV17" i="26"/>
  <c r="EL17" i="26"/>
  <c r="EP17" i="26"/>
  <c r="DZ17" i="26"/>
  <c r="G14" i="26"/>
  <c r="K14" i="26"/>
  <c r="O14" i="26"/>
  <c r="S14" i="26"/>
  <c r="W14" i="26"/>
  <c r="AA14" i="26"/>
  <c r="AE14" i="26"/>
  <c r="AI14" i="26"/>
  <c r="H14" i="26"/>
  <c r="L14" i="26"/>
  <c r="P14" i="26"/>
  <c r="T14" i="26"/>
  <c r="X14" i="26"/>
  <c r="AB14" i="26"/>
  <c r="AF14" i="26"/>
  <c r="AJ14" i="26"/>
  <c r="I14" i="26"/>
  <c r="M14" i="26"/>
  <c r="Q14" i="26"/>
  <c r="U14" i="26"/>
  <c r="Y14" i="26"/>
  <c r="AC14" i="26"/>
  <c r="AG14" i="26"/>
  <c r="V14" i="26"/>
  <c r="J14" i="26"/>
  <c r="Z14" i="26"/>
  <c r="N14" i="26"/>
  <c r="AD14" i="26"/>
  <c r="AH14" i="26"/>
  <c r="R14" i="26"/>
  <c r="I19" i="26"/>
  <c r="M19" i="26"/>
  <c r="Q19" i="26"/>
  <c r="U19" i="26"/>
  <c r="Y19" i="26"/>
  <c r="J19" i="26"/>
  <c r="N19" i="26"/>
  <c r="R19" i="26"/>
  <c r="V19" i="26"/>
  <c r="Z19" i="26"/>
  <c r="AD19" i="26"/>
  <c r="AH19" i="26"/>
  <c r="G19" i="26"/>
  <c r="K19" i="26"/>
  <c r="O19" i="26"/>
  <c r="S19" i="26"/>
  <c r="W19" i="26"/>
  <c r="AA19" i="26"/>
  <c r="AE19" i="26"/>
  <c r="AI19" i="26"/>
  <c r="P19" i="26"/>
  <c r="AC19" i="26"/>
  <c r="T19" i="26"/>
  <c r="AF19" i="26"/>
  <c r="H19" i="26"/>
  <c r="X19" i="26"/>
  <c r="AG19" i="26"/>
  <c r="AJ19" i="26"/>
  <c r="L19" i="26"/>
  <c r="AB19" i="26"/>
  <c r="AU18" i="26"/>
  <c r="AY18" i="26"/>
  <c r="BC18" i="26"/>
  <c r="BG18" i="26"/>
  <c r="BK18" i="26"/>
  <c r="BO18" i="26"/>
  <c r="BS18" i="26"/>
  <c r="AV18" i="26"/>
  <c r="AZ18" i="26"/>
  <c r="BD18" i="26"/>
  <c r="BH18" i="26"/>
  <c r="BL18" i="26"/>
  <c r="BP18" i="26"/>
  <c r="BT18" i="26"/>
  <c r="AS18" i="26"/>
  <c r="AW18" i="26"/>
  <c r="BA18" i="26"/>
  <c r="BE18" i="26"/>
  <c r="BI18" i="26"/>
  <c r="BM18" i="26"/>
  <c r="BQ18" i="26"/>
  <c r="BU18" i="26"/>
  <c r="AX18" i="26"/>
  <c r="BN18" i="26"/>
  <c r="BB18" i="26"/>
  <c r="BR18" i="26"/>
  <c r="BF18" i="26"/>
  <c r="BV18" i="26"/>
  <c r="AT18" i="26"/>
  <c r="BJ18" i="26"/>
  <c r="J20" i="26"/>
  <c r="N20" i="26"/>
  <c r="R20" i="26"/>
  <c r="V20" i="26"/>
  <c r="Z20" i="26"/>
  <c r="AD20" i="26"/>
  <c r="AH20" i="26"/>
  <c r="G20" i="26"/>
  <c r="K20" i="26"/>
  <c r="O20" i="26"/>
  <c r="S20" i="26"/>
  <c r="W20" i="26"/>
  <c r="AA20" i="26"/>
  <c r="AE20" i="26"/>
  <c r="AI20" i="26"/>
  <c r="H20" i="26"/>
  <c r="L20" i="26"/>
  <c r="P20" i="26"/>
  <c r="T20" i="26"/>
  <c r="X20" i="26"/>
  <c r="AB20" i="26"/>
  <c r="AF20" i="26"/>
  <c r="AJ20" i="26"/>
  <c r="Q20" i="26"/>
  <c r="AG20" i="26"/>
  <c r="U20" i="26"/>
  <c r="I20" i="26"/>
  <c r="Y20" i="26"/>
  <c r="M20" i="26"/>
  <c r="AC20" i="26"/>
  <c r="J21" i="26"/>
  <c r="N21" i="26"/>
  <c r="R21" i="26"/>
  <c r="V21" i="26"/>
  <c r="Z21" i="26"/>
  <c r="AD21" i="26"/>
  <c r="AH21" i="26"/>
  <c r="G21" i="26"/>
  <c r="K21" i="26"/>
  <c r="O21" i="26"/>
  <c r="S21" i="26"/>
  <c r="W21" i="26"/>
  <c r="AA21" i="26"/>
  <c r="AE21" i="26"/>
  <c r="AI21" i="26"/>
  <c r="H21" i="26"/>
  <c r="L21" i="26"/>
  <c r="P21" i="26"/>
  <c r="T21" i="26"/>
  <c r="X21" i="26"/>
  <c r="AB21" i="26"/>
  <c r="AF21" i="26"/>
  <c r="AJ21" i="26"/>
  <c r="Q21" i="26"/>
  <c r="AG21" i="26"/>
  <c r="U21" i="26"/>
  <c r="I21" i="26"/>
  <c r="Y21" i="26"/>
  <c r="M21" i="26"/>
  <c r="AC21" i="26"/>
  <c r="J22" i="26"/>
  <c r="N22" i="26"/>
  <c r="R22" i="26"/>
  <c r="V22" i="26"/>
  <c r="Z22" i="26"/>
  <c r="AD22" i="26"/>
  <c r="AH22" i="26"/>
  <c r="G22" i="26"/>
  <c r="K22" i="26"/>
  <c r="O22" i="26"/>
  <c r="S22" i="26"/>
  <c r="W22" i="26"/>
  <c r="AA22" i="26"/>
  <c r="AE22" i="26"/>
  <c r="AI22" i="26"/>
  <c r="H22" i="26"/>
  <c r="L22" i="26"/>
  <c r="P22" i="26"/>
  <c r="T22" i="26"/>
  <c r="X22" i="26"/>
  <c r="AB22" i="26"/>
  <c r="AF22" i="26"/>
  <c r="AJ22" i="26"/>
  <c r="Q22" i="26"/>
  <c r="AG22" i="26"/>
  <c r="U22" i="26"/>
  <c r="M22" i="26"/>
  <c r="AC22" i="26"/>
  <c r="Y22" i="26"/>
  <c r="I22" i="26"/>
  <c r="CG16" i="26"/>
  <c r="CK16" i="26"/>
  <c r="CO16" i="26"/>
  <c r="CS16" i="26"/>
  <c r="CW16" i="26"/>
  <c r="DA16" i="26"/>
  <c r="DE16" i="26"/>
  <c r="CH16" i="26"/>
  <c r="CL16" i="26"/>
  <c r="CP16" i="26"/>
  <c r="CT16" i="26"/>
  <c r="CX16" i="26"/>
  <c r="DB16" i="26"/>
  <c r="DF16" i="26"/>
  <c r="CE16" i="26"/>
  <c r="CI16" i="26"/>
  <c r="CM16" i="26"/>
  <c r="CQ16" i="26"/>
  <c r="CU16" i="26"/>
  <c r="CY16" i="26"/>
  <c r="DC16" i="26"/>
  <c r="DG16" i="26"/>
  <c r="CF16" i="26"/>
  <c r="CV16" i="26"/>
  <c r="CJ16" i="26"/>
  <c r="CZ16" i="26"/>
  <c r="CN16" i="26"/>
  <c r="DD16" i="26"/>
  <c r="CR16" i="26"/>
  <c r="DH16" i="26"/>
  <c r="J23" i="26"/>
  <c r="N23" i="26"/>
  <c r="R23" i="26"/>
  <c r="V23" i="26"/>
  <c r="Z23" i="26"/>
  <c r="AD23" i="26"/>
  <c r="AH23" i="26"/>
  <c r="G23" i="26"/>
  <c r="K23" i="26"/>
  <c r="O23" i="26"/>
  <c r="S23" i="26"/>
  <c r="W23" i="26"/>
  <c r="AA23" i="26"/>
  <c r="AE23" i="26"/>
  <c r="AI23" i="26"/>
  <c r="H23" i="26"/>
  <c r="P23" i="26"/>
  <c r="X23" i="26"/>
  <c r="AF23" i="26"/>
  <c r="I23" i="26"/>
  <c r="Q23" i="26"/>
  <c r="Y23" i="26"/>
  <c r="AG23" i="26"/>
  <c r="M23" i="26"/>
  <c r="U23" i="26"/>
  <c r="AC23" i="26"/>
  <c r="T23" i="26"/>
  <c r="AB23" i="26"/>
  <c r="AJ23" i="26"/>
  <c r="L23" i="26"/>
  <c r="CF26" i="26"/>
  <c r="CJ26" i="26"/>
  <c r="CN26" i="26"/>
  <c r="CR26" i="26"/>
  <c r="CV26" i="26"/>
  <c r="CZ26" i="26"/>
  <c r="DD26" i="26"/>
  <c r="DH26" i="26"/>
  <c r="CE26" i="26"/>
  <c r="CK26" i="26"/>
  <c r="CP26" i="26"/>
  <c r="CU26" i="26"/>
  <c r="DA26" i="26"/>
  <c r="DF26" i="26"/>
  <c r="CG26" i="26"/>
  <c r="CL26" i="26"/>
  <c r="CQ26" i="26"/>
  <c r="CW26" i="26"/>
  <c r="DB26" i="26"/>
  <c r="DG26" i="26"/>
  <c r="CH26" i="26"/>
  <c r="CM26" i="26"/>
  <c r="CS26" i="26"/>
  <c r="CX26" i="26"/>
  <c r="DC26" i="26"/>
  <c r="CY26" i="26"/>
  <c r="CI26" i="26"/>
  <c r="DE26" i="26"/>
  <c r="CO26" i="26"/>
  <c r="CT26" i="26"/>
  <c r="AT27" i="26"/>
  <c r="AX27" i="26"/>
  <c r="BB27" i="26"/>
  <c r="BF27" i="26"/>
  <c r="BJ27" i="26"/>
  <c r="BN27" i="26"/>
  <c r="BR27" i="26"/>
  <c r="BV27" i="26"/>
  <c r="AS27" i="26"/>
  <c r="AY27" i="26"/>
  <c r="BD27" i="26"/>
  <c r="BI27" i="26"/>
  <c r="BO27" i="26"/>
  <c r="BT27" i="26"/>
  <c r="AU27" i="26"/>
  <c r="AZ27" i="26"/>
  <c r="BE27" i="26"/>
  <c r="BK27" i="26"/>
  <c r="BP27" i="26"/>
  <c r="BU27" i="26"/>
  <c r="AV27" i="26"/>
  <c r="BA27" i="26"/>
  <c r="BG27" i="26"/>
  <c r="BL27" i="26"/>
  <c r="BQ27" i="26"/>
  <c r="BH27" i="26"/>
  <c r="BM27" i="26"/>
  <c r="AW27" i="26"/>
  <c r="BS27" i="26"/>
  <c r="BC27" i="26"/>
  <c r="H26" i="26"/>
  <c r="L26" i="26"/>
  <c r="P26" i="26"/>
  <c r="T26" i="26"/>
  <c r="X26" i="26"/>
  <c r="AB26" i="26"/>
  <c r="AF26" i="26"/>
  <c r="AJ26" i="26"/>
  <c r="G26" i="26"/>
  <c r="M26" i="26"/>
  <c r="R26" i="26"/>
  <c r="W26" i="26"/>
  <c r="AC26" i="26"/>
  <c r="AH26" i="26"/>
  <c r="I26" i="26"/>
  <c r="N26" i="26"/>
  <c r="S26" i="26"/>
  <c r="Y26" i="26"/>
  <c r="AD26" i="26"/>
  <c r="AI26" i="26"/>
  <c r="J26" i="26"/>
  <c r="O26" i="26"/>
  <c r="U26" i="26"/>
  <c r="Z26" i="26"/>
  <c r="AE26" i="26"/>
  <c r="Q26" i="26"/>
  <c r="V26" i="26"/>
  <c r="AA26" i="26"/>
  <c r="AG26" i="26"/>
  <c r="K26" i="26"/>
  <c r="CG29" i="26"/>
  <c r="CK29" i="26"/>
  <c r="CO29" i="26"/>
  <c r="CS29" i="26"/>
  <c r="CW29" i="26"/>
  <c r="DA29" i="26"/>
  <c r="DE29" i="26"/>
  <c r="CH29" i="26"/>
  <c r="CL29" i="26"/>
  <c r="CP29" i="26"/>
  <c r="CT29" i="26"/>
  <c r="CX29" i="26"/>
  <c r="DB29" i="26"/>
  <c r="DF29" i="26"/>
  <c r="CE29" i="26"/>
  <c r="CI29" i="26"/>
  <c r="CM29" i="26"/>
  <c r="CQ29" i="26"/>
  <c r="CU29" i="26"/>
  <c r="CY29" i="26"/>
  <c r="DC29" i="26"/>
  <c r="DG29" i="26"/>
  <c r="CR29" i="26"/>
  <c r="DH29" i="26"/>
  <c r="CF29" i="26"/>
  <c r="CV29" i="26"/>
  <c r="CJ29" i="26"/>
  <c r="CZ29" i="26"/>
  <c r="CN29" i="26"/>
  <c r="DD29" i="26"/>
  <c r="I94" i="26"/>
  <c r="M94" i="26"/>
  <c r="Q94" i="26"/>
  <c r="U94" i="26"/>
  <c r="Y94" i="26"/>
  <c r="AC94" i="26"/>
  <c r="AG94" i="26"/>
  <c r="J94" i="26"/>
  <c r="N94" i="26"/>
  <c r="R94" i="26"/>
  <c r="V94" i="26"/>
  <c r="Z94" i="26"/>
  <c r="AD94" i="26"/>
  <c r="AH94" i="26"/>
  <c r="G94" i="26"/>
  <c r="K94" i="26"/>
  <c r="O94" i="26"/>
  <c r="S94" i="26"/>
  <c r="W94" i="26"/>
  <c r="AA94" i="26"/>
  <c r="AE94" i="26"/>
  <c r="AI94" i="26"/>
  <c r="H94" i="26"/>
  <c r="L94" i="26"/>
  <c r="P94" i="26"/>
  <c r="T94" i="26"/>
  <c r="X94" i="26"/>
  <c r="AB94" i="26"/>
  <c r="AF94" i="26"/>
  <c r="AJ94" i="26"/>
  <c r="I102" i="26"/>
  <c r="M102" i="26"/>
  <c r="Q102" i="26"/>
  <c r="U102" i="26"/>
  <c r="Y102" i="26"/>
  <c r="AC102" i="26"/>
  <c r="AG102" i="26"/>
  <c r="J102" i="26"/>
  <c r="N102" i="26"/>
  <c r="R102" i="26"/>
  <c r="V102" i="26"/>
  <c r="Z102" i="26"/>
  <c r="AD102" i="26"/>
  <c r="AH102" i="26"/>
  <c r="G102" i="26"/>
  <c r="K102" i="26"/>
  <c r="O102" i="26"/>
  <c r="S102" i="26"/>
  <c r="W102" i="26"/>
  <c r="AA102" i="26"/>
  <c r="AE102" i="26"/>
  <c r="AI102" i="26"/>
  <c r="H102" i="26"/>
  <c r="L102" i="26"/>
  <c r="P102" i="26"/>
  <c r="T102" i="26"/>
  <c r="X102" i="26"/>
  <c r="AB102" i="26"/>
  <c r="AF102" i="26"/>
  <c r="AJ102" i="26"/>
  <c r="CG98" i="26"/>
  <c r="CK98" i="26"/>
  <c r="CO98" i="26"/>
  <c r="CS98" i="26"/>
  <c r="CW98" i="26"/>
  <c r="DA98" i="26"/>
  <c r="DE98" i="26"/>
  <c r="CH98" i="26"/>
  <c r="CL98" i="26"/>
  <c r="CP98" i="26"/>
  <c r="CT98" i="26"/>
  <c r="CX98" i="26"/>
  <c r="DB98" i="26"/>
  <c r="DF98" i="26"/>
  <c r="CE98" i="26"/>
  <c r="CI98" i="26"/>
  <c r="CM98" i="26"/>
  <c r="CQ98" i="26"/>
  <c r="CU98" i="26"/>
  <c r="CY98" i="26"/>
  <c r="DC98" i="26"/>
  <c r="DG98" i="26"/>
  <c r="CF98" i="26"/>
  <c r="CJ98" i="26"/>
  <c r="CN98" i="26"/>
  <c r="CR98" i="26"/>
  <c r="CV98" i="26"/>
  <c r="CZ98" i="26"/>
  <c r="DD98" i="26"/>
  <c r="DH98" i="26"/>
  <c r="CH104" i="26"/>
  <c r="CL104" i="26"/>
  <c r="CP104" i="26"/>
  <c r="CT104" i="26"/>
  <c r="CX104" i="26"/>
  <c r="DB104" i="26"/>
  <c r="DF104" i="26"/>
  <c r="CE104" i="26"/>
  <c r="CI104" i="26"/>
  <c r="CM104" i="26"/>
  <c r="CQ104" i="26"/>
  <c r="CU104" i="26"/>
  <c r="CY104" i="26"/>
  <c r="DC104" i="26"/>
  <c r="DG104" i="26"/>
  <c r="CF104" i="26"/>
  <c r="CJ104" i="26"/>
  <c r="CN104" i="26"/>
  <c r="CR104" i="26"/>
  <c r="CV104" i="26"/>
  <c r="CZ104" i="26"/>
  <c r="DD104" i="26"/>
  <c r="DH104" i="26"/>
  <c r="CO104" i="26"/>
  <c r="DE104" i="26"/>
  <c r="CS104" i="26"/>
  <c r="CG104" i="26"/>
  <c r="CW104" i="26"/>
  <c r="CK104" i="26"/>
  <c r="DA104" i="26"/>
  <c r="I95" i="26"/>
  <c r="M95" i="26"/>
  <c r="Q95" i="26"/>
  <c r="U95" i="26"/>
  <c r="Y95" i="26"/>
  <c r="AC95" i="26"/>
  <c r="AG95" i="26"/>
  <c r="J95" i="26"/>
  <c r="N95" i="26"/>
  <c r="R95" i="26"/>
  <c r="V95" i="26"/>
  <c r="Z95" i="26"/>
  <c r="AD95" i="26"/>
  <c r="AH95" i="26"/>
  <c r="G95" i="26"/>
  <c r="K95" i="26"/>
  <c r="O95" i="26"/>
  <c r="S95" i="26"/>
  <c r="W95" i="26"/>
  <c r="AA95" i="26"/>
  <c r="AE95" i="26"/>
  <c r="AI95" i="26"/>
  <c r="H95" i="26"/>
  <c r="L95" i="26"/>
  <c r="P95" i="26"/>
  <c r="T95" i="26"/>
  <c r="X95" i="26"/>
  <c r="AB95" i="26"/>
  <c r="AF95" i="26"/>
  <c r="AJ95" i="26"/>
  <c r="I103" i="26"/>
  <c r="M103" i="26"/>
  <c r="Q103" i="26"/>
  <c r="U103" i="26"/>
  <c r="Y103" i="26"/>
  <c r="AC103" i="26"/>
  <c r="AG103" i="26"/>
  <c r="J103" i="26"/>
  <c r="N103" i="26"/>
  <c r="R103" i="26"/>
  <c r="V103" i="26"/>
  <c r="Z103" i="26"/>
  <c r="AD103" i="26"/>
  <c r="AH103" i="26"/>
  <c r="G103" i="26"/>
  <c r="K103" i="26"/>
  <c r="O103" i="26"/>
  <c r="S103" i="26"/>
  <c r="W103" i="26"/>
  <c r="AA103" i="26"/>
  <c r="AE103" i="26"/>
  <c r="AI103" i="26"/>
  <c r="H103" i="26"/>
  <c r="L103" i="26"/>
  <c r="P103" i="26"/>
  <c r="T103" i="26"/>
  <c r="X103" i="26"/>
  <c r="AB103" i="26"/>
  <c r="AF103" i="26"/>
  <c r="AJ103" i="26"/>
  <c r="CG97" i="26"/>
  <c r="CK97" i="26"/>
  <c r="CO97" i="26"/>
  <c r="CS97" i="26"/>
  <c r="CW97" i="26"/>
  <c r="DA97" i="26"/>
  <c r="DE97" i="26"/>
  <c r="CH97" i="26"/>
  <c r="CL97" i="26"/>
  <c r="CP97" i="26"/>
  <c r="CT97" i="26"/>
  <c r="CX97" i="26"/>
  <c r="DB97" i="26"/>
  <c r="DF97" i="26"/>
  <c r="CE97" i="26"/>
  <c r="CI97" i="26"/>
  <c r="CM97" i="26"/>
  <c r="CQ97" i="26"/>
  <c r="CU97" i="26"/>
  <c r="CY97" i="26"/>
  <c r="DC97" i="26"/>
  <c r="DG97" i="26"/>
  <c r="CF97" i="26"/>
  <c r="CJ97" i="26"/>
  <c r="CN97" i="26"/>
  <c r="CR97" i="26"/>
  <c r="CV97" i="26"/>
  <c r="CZ97" i="26"/>
  <c r="DD97" i="26"/>
  <c r="DH97" i="26"/>
  <c r="I10" i="26"/>
  <c r="M10" i="26"/>
  <c r="Q10" i="26"/>
  <c r="U10" i="26"/>
  <c r="Y10" i="26"/>
  <c r="AC10" i="26"/>
  <c r="AG10" i="26"/>
  <c r="J10" i="26"/>
  <c r="N10" i="26"/>
  <c r="R10" i="26"/>
  <c r="V10" i="26"/>
  <c r="Z10" i="26"/>
  <c r="AD10" i="26"/>
  <c r="AH10" i="26"/>
  <c r="G10" i="26"/>
  <c r="K10" i="26"/>
  <c r="O10" i="26"/>
  <c r="S10" i="26"/>
  <c r="W10" i="26"/>
  <c r="AA10" i="26"/>
  <c r="AE10" i="26"/>
  <c r="AI10" i="26"/>
  <c r="T10" i="26"/>
  <c r="AJ10" i="26"/>
  <c r="H10" i="26"/>
  <c r="X10" i="26"/>
  <c r="L10" i="26"/>
  <c r="AB10" i="26"/>
  <c r="P10" i="26"/>
  <c r="AF10" i="26"/>
  <c r="CH10" i="26"/>
  <c r="CL10" i="26"/>
  <c r="CP10" i="26"/>
  <c r="CT10" i="26"/>
  <c r="CX10" i="26"/>
  <c r="DB10" i="26"/>
  <c r="DF10" i="26"/>
  <c r="CE10" i="26"/>
  <c r="CI10" i="26"/>
  <c r="CM10" i="26"/>
  <c r="CQ10" i="26"/>
  <c r="CU10" i="26"/>
  <c r="CY10" i="26"/>
  <c r="DC10" i="26"/>
  <c r="DG10" i="26"/>
  <c r="CG10" i="26"/>
  <c r="CO10" i="26"/>
  <c r="CW10" i="26"/>
  <c r="DE10" i="26"/>
  <c r="CJ10" i="26"/>
  <c r="CR10" i="26"/>
  <c r="CZ10" i="26"/>
  <c r="DH10" i="26"/>
  <c r="CK10" i="26"/>
  <c r="CS10" i="26"/>
  <c r="DA10" i="26"/>
  <c r="CN10" i="26"/>
  <c r="CV10" i="26"/>
  <c r="DD10" i="26"/>
  <c r="CF10" i="26"/>
  <c r="CH11" i="26"/>
  <c r="CE11" i="26"/>
  <c r="CI11" i="26"/>
  <c r="CM11" i="26"/>
  <c r="CQ11" i="26"/>
  <c r="CU11" i="26"/>
  <c r="CG11" i="26"/>
  <c r="CN11" i="26"/>
  <c r="CS11" i="26"/>
  <c r="CX11" i="26"/>
  <c r="DB11" i="26"/>
  <c r="DF11" i="26"/>
  <c r="CJ11" i="26"/>
  <c r="CO11" i="26"/>
  <c r="CT11" i="26"/>
  <c r="CY11" i="26"/>
  <c r="DC11" i="26"/>
  <c r="DG11" i="26"/>
  <c r="CK11" i="26"/>
  <c r="CP11" i="26"/>
  <c r="CV11" i="26"/>
  <c r="CZ11" i="26"/>
  <c r="DD11" i="26"/>
  <c r="DH11" i="26"/>
  <c r="CL11" i="26"/>
  <c r="DE11" i="26"/>
  <c r="CR11" i="26"/>
  <c r="CW11" i="26"/>
  <c r="CF11" i="26"/>
  <c r="DA11" i="26"/>
  <c r="AS13" i="26"/>
  <c r="AW13" i="26"/>
  <c r="BA13" i="26"/>
  <c r="BE13" i="26"/>
  <c r="BI13" i="26"/>
  <c r="BM13" i="26"/>
  <c r="BQ13" i="26"/>
  <c r="BU13" i="26"/>
  <c r="AT13" i="26"/>
  <c r="AX13" i="26"/>
  <c r="BB13" i="26"/>
  <c r="BF13" i="26"/>
  <c r="BJ13" i="26"/>
  <c r="BN13" i="26"/>
  <c r="BR13" i="26"/>
  <c r="BV13" i="26"/>
  <c r="AU13" i="26"/>
  <c r="AY13" i="26"/>
  <c r="BC13" i="26"/>
  <c r="BG13" i="26"/>
  <c r="BK13" i="26"/>
  <c r="BO13" i="26"/>
  <c r="BS13" i="26"/>
  <c r="BD13" i="26"/>
  <c r="BT13" i="26"/>
  <c r="BH13" i="26"/>
  <c r="AV13" i="26"/>
  <c r="BL13" i="26"/>
  <c r="AZ13" i="26"/>
  <c r="BP13" i="26"/>
  <c r="AV12" i="26"/>
  <c r="AZ12" i="26"/>
  <c r="BD12" i="26"/>
  <c r="BH12" i="26"/>
  <c r="BL12" i="26"/>
  <c r="BP12" i="26"/>
  <c r="BT12" i="26"/>
  <c r="AS12" i="26"/>
  <c r="AW12" i="26"/>
  <c r="BA12" i="26"/>
  <c r="BE12" i="26"/>
  <c r="BI12" i="26"/>
  <c r="BM12" i="26"/>
  <c r="BQ12" i="26"/>
  <c r="BU12" i="26"/>
  <c r="AT12" i="26"/>
  <c r="AY12" i="26"/>
  <c r="BG12" i="26"/>
  <c r="BO12" i="26"/>
  <c r="BB12" i="26"/>
  <c r="BJ12" i="26"/>
  <c r="BR12" i="26"/>
  <c r="AU12" i="26"/>
  <c r="BC12" i="26"/>
  <c r="BK12" i="26"/>
  <c r="BS12" i="26"/>
  <c r="BN12" i="26"/>
  <c r="BV12" i="26"/>
  <c r="AX12" i="26"/>
  <c r="BF12" i="26"/>
  <c r="CE14" i="26"/>
  <c r="CI14" i="26"/>
  <c r="CM14" i="26"/>
  <c r="CQ14" i="26"/>
  <c r="CU14" i="26"/>
  <c r="CY14" i="26"/>
  <c r="DC14" i="26"/>
  <c r="DG14" i="26"/>
  <c r="CF14" i="26"/>
  <c r="CJ14" i="26"/>
  <c r="CN14" i="26"/>
  <c r="CR14" i="26"/>
  <c r="CV14" i="26"/>
  <c r="CZ14" i="26"/>
  <c r="DD14" i="26"/>
  <c r="DH14" i="26"/>
  <c r="CG14" i="26"/>
  <c r="CK14" i="26"/>
  <c r="CO14" i="26"/>
  <c r="CS14" i="26"/>
  <c r="CW14" i="26"/>
  <c r="DA14" i="26"/>
  <c r="DE14" i="26"/>
  <c r="CL14" i="26"/>
  <c r="DB14" i="26"/>
  <c r="CP14" i="26"/>
  <c r="DF14" i="26"/>
  <c r="CT14" i="26"/>
  <c r="CH14" i="26"/>
  <c r="CX14" i="26"/>
  <c r="DS18" i="26"/>
  <c r="DW18" i="26"/>
  <c r="EA18" i="26"/>
  <c r="EE18" i="26"/>
  <c r="EI18" i="26"/>
  <c r="EM18" i="26"/>
  <c r="EQ18" i="26"/>
  <c r="DT18" i="26"/>
  <c r="DX18" i="26"/>
  <c r="EB18" i="26"/>
  <c r="EF18" i="26"/>
  <c r="EJ18" i="26"/>
  <c r="EN18" i="26"/>
  <c r="ER18" i="26"/>
  <c r="DQ18" i="26"/>
  <c r="DU18" i="26"/>
  <c r="DY18" i="26"/>
  <c r="EC18" i="26"/>
  <c r="EG18" i="26"/>
  <c r="EK18" i="26"/>
  <c r="EO18" i="26"/>
  <c r="ES18" i="26"/>
  <c r="ED18" i="26"/>
  <c r="ET18" i="26"/>
  <c r="DR18" i="26"/>
  <c r="EH18" i="26"/>
  <c r="DV18" i="26"/>
  <c r="EL18" i="26"/>
  <c r="EP18" i="26"/>
  <c r="DZ18" i="26"/>
  <c r="I16" i="26"/>
  <c r="M16" i="26"/>
  <c r="Q16" i="26"/>
  <c r="U16" i="26"/>
  <c r="Y16" i="26"/>
  <c r="AC16" i="26"/>
  <c r="AG16" i="26"/>
  <c r="J16" i="26"/>
  <c r="N16" i="26"/>
  <c r="R16" i="26"/>
  <c r="V16" i="26"/>
  <c r="Z16" i="26"/>
  <c r="AD16" i="26"/>
  <c r="AH16" i="26"/>
  <c r="G16" i="26"/>
  <c r="K16" i="26"/>
  <c r="O16" i="26"/>
  <c r="S16" i="26"/>
  <c r="W16" i="26"/>
  <c r="AA16" i="26"/>
  <c r="AE16" i="26"/>
  <c r="AI16" i="26"/>
  <c r="P16" i="26"/>
  <c r="AF16" i="26"/>
  <c r="T16" i="26"/>
  <c r="AJ16" i="26"/>
  <c r="H16" i="26"/>
  <c r="X16" i="26"/>
  <c r="L16" i="26"/>
  <c r="AB16" i="26"/>
  <c r="AS14" i="26"/>
  <c r="AW14" i="26"/>
  <c r="BA14" i="26"/>
  <c r="BE14" i="26"/>
  <c r="BI14" i="26"/>
  <c r="BM14" i="26"/>
  <c r="BQ14" i="26"/>
  <c r="BU14" i="26"/>
  <c r="AT14" i="26"/>
  <c r="AX14" i="26"/>
  <c r="BB14" i="26"/>
  <c r="BF14" i="26"/>
  <c r="BJ14" i="26"/>
  <c r="BN14" i="26"/>
  <c r="BR14" i="26"/>
  <c r="BV14" i="26"/>
  <c r="AU14" i="26"/>
  <c r="AY14" i="26"/>
  <c r="BC14" i="26"/>
  <c r="BG14" i="26"/>
  <c r="BK14" i="26"/>
  <c r="BO14" i="26"/>
  <c r="BS14" i="26"/>
  <c r="BD14" i="26"/>
  <c r="BT14" i="26"/>
  <c r="BH14" i="26"/>
  <c r="AV14" i="26"/>
  <c r="BL14" i="26"/>
  <c r="AZ14" i="26"/>
  <c r="BP14" i="26"/>
  <c r="DT19" i="26"/>
  <c r="DX19" i="26"/>
  <c r="EB19" i="26"/>
  <c r="EF19" i="26"/>
  <c r="EJ19" i="26"/>
  <c r="EN19" i="26"/>
  <c r="ER19" i="26"/>
  <c r="DQ19" i="26"/>
  <c r="DU19" i="26"/>
  <c r="DY19" i="26"/>
  <c r="EC19" i="26"/>
  <c r="EG19" i="26"/>
  <c r="EK19" i="26"/>
  <c r="EO19" i="26"/>
  <c r="ES19" i="26"/>
  <c r="DR19" i="26"/>
  <c r="DV19" i="26"/>
  <c r="DZ19" i="26"/>
  <c r="ED19" i="26"/>
  <c r="EH19" i="26"/>
  <c r="EL19" i="26"/>
  <c r="EP19" i="26"/>
  <c r="ET19" i="26"/>
  <c r="EA19" i="26"/>
  <c r="EQ19" i="26"/>
  <c r="EE19" i="26"/>
  <c r="DS19" i="26"/>
  <c r="EI19" i="26"/>
  <c r="DW19" i="26"/>
  <c r="EM19" i="26"/>
  <c r="AV20" i="26"/>
  <c r="AZ20" i="26"/>
  <c r="BD20" i="26"/>
  <c r="BH20" i="26"/>
  <c r="BL20" i="26"/>
  <c r="BP20" i="26"/>
  <c r="BT20" i="26"/>
  <c r="AS20" i="26"/>
  <c r="AW20" i="26"/>
  <c r="BA20" i="26"/>
  <c r="BE20" i="26"/>
  <c r="BI20" i="26"/>
  <c r="BM20" i="26"/>
  <c r="BQ20" i="26"/>
  <c r="BU20" i="26"/>
  <c r="AT20" i="26"/>
  <c r="AX20" i="26"/>
  <c r="BB20" i="26"/>
  <c r="BF20" i="26"/>
  <c r="BJ20" i="26"/>
  <c r="BN20" i="26"/>
  <c r="BR20" i="26"/>
  <c r="BV20" i="26"/>
  <c r="BC20" i="26"/>
  <c r="BS20" i="26"/>
  <c r="BG20" i="26"/>
  <c r="AU20" i="26"/>
  <c r="BK20" i="26"/>
  <c r="AY20" i="26"/>
  <c r="BO20" i="26"/>
  <c r="AV21" i="26"/>
  <c r="AZ21" i="26"/>
  <c r="BD21" i="26"/>
  <c r="BH21" i="26"/>
  <c r="BL21" i="26"/>
  <c r="BP21" i="26"/>
  <c r="BT21" i="26"/>
  <c r="AS21" i="26"/>
  <c r="AW21" i="26"/>
  <c r="BA21" i="26"/>
  <c r="BE21" i="26"/>
  <c r="BI21" i="26"/>
  <c r="BM21" i="26"/>
  <c r="BQ21" i="26"/>
  <c r="BU21" i="26"/>
  <c r="AT21" i="26"/>
  <c r="AX21" i="26"/>
  <c r="BB21" i="26"/>
  <c r="BF21" i="26"/>
  <c r="BJ21" i="26"/>
  <c r="BN21" i="26"/>
  <c r="BR21" i="26"/>
  <c r="BV21" i="26"/>
  <c r="BC21" i="26"/>
  <c r="BS21" i="26"/>
  <c r="BG21" i="26"/>
  <c r="AY21" i="26"/>
  <c r="BO21" i="26"/>
  <c r="AU21" i="26"/>
  <c r="BK21" i="26"/>
  <c r="AV22" i="26"/>
  <c r="AZ22" i="26"/>
  <c r="BD22" i="26"/>
  <c r="BH22" i="26"/>
  <c r="BL22" i="26"/>
  <c r="BP22" i="26"/>
  <c r="BT22" i="26"/>
  <c r="AS22" i="26"/>
  <c r="AW22" i="26"/>
  <c r="BA22" i="26"/>
  <c r="BE22" i="26"/>
  <c r="BI22" i="26"/>
  <c r="BM22" i="26"/>
  <c r="BQ22" i="26"/>
  <c r="BU22" i="26"/>
  <c r="AT22" i="26"/>
  <c r="AX22" i="26"/>
  <c r="BB22" i="26"/>
  <c r="BF22" i="26"/>
  <c r="BJ22" i="26"/>
  <c r="BN22" i="26"/>
  <c r="BR22" i="26"/>
  <c r="BV22" i="26"/>
  <c r="BC22" i="26"/>
  <c r="BS22" i="26"/>
  <c r="BG22" i="26"/>
  <c r="AY22" i="26"/>
  <c r="BO22" i="26"/>
  <c r="AU22" i="26"/>
  <c r="BK22" i="26"/>
  <c r="CG17" i="26"/>
  <c r="CK17" i="26"/>
  <c r="CO17" i="26"/>
  <c r="CS17" i="26"/>
  <c r="CW17" i="26"/>
  <c r="DA17" i="26"/>
  <c r="DE17" i="26"/>
  <c r="CH17" i="26"/>
  <c r="CL17" i="26"/>
  <c r="CP17" i="26"/>
  <c r="CT17" i="26"/>
  <c r="CX17" i="26"/>
  <c r="DB17" i="26"/>
  <c r="DF17" i="26"/>
  <c r="CE17" i="26"/>
  <c r="CI17" i="26"/>
  <c r="CM17" i="26"/>
  <c r="CQ17" i="26"/>
  <c r="CU17" i="26"/>
  <c r="CY17" i="26"/>
  <c r="DC17" i="26"/>
  <c r="DG17" i="26"/>
  <c r="CF17" i="26"/>
  <c r="CV17" i="26"/>
  <c r="CJ17" i="26"/>
  <c r="CZ17" i="26"/>
  <c r="CN17" i="26"/>
  <c r="DD17" i="26"/>
  <c r="CR17" i="26"/>
  <c r="DH17" i="26"/>
  <c r="AS23" i="26"/>
  <c r="AT23" i="26"/>
  <c r="AX23" i="26"/>
  <c r="BB23" i="26"/>
  <c r="BF23" i="26"/>
  <c r="BJ23" i="26"/>
  <c r="BN23" i="26"/>
  <c r="BR23" i="26"/>
  <c r="BV23" i="26"/>
  <c r="AU23" i="26"/>
  <c r="AY23" i="26"/>
  <c r="BC23" i="26"/>
  <c r="BG23" i="26"/>
  <c r="BK23" i="26"/>
  <c r="BO23" i="26"/>
  <c r="BS23" i="26"/>
  <c r="AW23" i="26"/>
  <c r="BA23" i="26"/>
  <c r="BE23" i="26"/>
  <c r="BI23" i="26"/>
  <c r="BM23" i="26"/>
  <c r="BQ23" i="26"/>
  <c r="BU23" i="26"/>
  <c r="AV23" i="26"/>
  <c r="BL23" i="26"/>
  <c r="AZ23" i="26"/>
  <c r="BP23" i="26"/>
  <c r="BD23" i="26"/>
  <c r="BT23" i="26"/>
  <c r="BH23" i="26"/>
  <c r="CF27" i="26"/>
  <c r="CJ27" i="26"/>
  <c r="CN27" i="26"/>
  <c r="CR27" i="26"/>
  <c r="CV27" i="26"/>
  <c r="CZ27" i="26"/>
  <c r="DD27" i="26"/>
  <c r="DH27" i="26"/>
  <c r="CE27" i="26"/>
  <c r="CK27" i="26"/>
  <c r="CP27" i="26"/>
  <c r="CU27" i="26"/>
  <c r="DA27" i="26"/>
  <c r="DF27" i="26"/>
  <c r="CG27" i="26"/>
  <c r="CL27" i="26"/>
  <c r="CQ27" i="26"/>
  <c r="CW27" i="26"/>
  <c r="DB27" i="26"/>
  <c r="DG27" i="26"/>
  <c r="CH27" i="26"/>
  <c r="CM27" i="26"/>
  <c r="CS27" i="26"/>
  <c r="CX27" i="26"/>
  <c r="DC27" i="26"/>
  <c r="CY27" i="26"/>
  <c r="CI27" i="26"/>
  <c r="DE27" i="26"/>
  <c r="CO27" i="26"/>
  <c r="CT27" i="26"/>
  <c r="AT28" i="26"/>
  <c r="AX28" i="26"/>
  <c r="BB28" i="26"/>
  <c r="BF28" i="26"/>
  <c r="BJ28" i="26"/>
  <c r="BN28" i="26"/>
  <c r="AS28" i="26"/>
  <c r="AY28" i="26"/>
  <c r="BD28" i="26"/>
  <c r="BI28" i="26"/>
  <c r="BO28" i="26"/>
  <c r="BS28" i="26"/>
  <c r="AU28" i="26"/>
  <c r="AZ28" i="26"/>
  <c r="BE28" i="26"/>
  <c r="BK28" i="26"/>
  <c r="BP28" i="26"/>
  <c r="BT28" i="26"/>
  <c r="AV28" i="26"/>
  <c r="BA28" i="26"/>
  <c r="BG28" i="26"/>
  <c r="BL28" i="26"/>
  <c r="BQ28" i="26"/>
  <c r="BU28" i="26"/>
  <c r="BH28" i="26"/>
  <c r="BM28" i="26"/>
  <c r="AW28" i="26"/>
  <c r="BR28" i="26"/>
  <c r="BC28" i="26"/>
  <c r="BV28" i="26"/>
  <c r="H27" i="26"/>
  <c r="L27" i="26"/>
  <c r="P27" i="26"/>
  <c r="T27" i="26"/>
  <c r="X27" i="26"/>
  <c r="AB27" i="26"/>
  <c r="AF27" i="26"/>
  <c r="AJ27" i="26"/>
  <c r="G27" i="26"/>
  <c r="M27" i="26"/>
  <c r="R27" i="26"/>
  <c r="W27" i="26"/>
  <c r="AC27" i="26"/>
  <c r="AH27" i="26"/>
  <c r="I27" i="26"/>
  <c r="N27" i="26"/>
  <c r="S27" i="26"/>
  <c r="Y27" i="26"/>
  <c r="AD27" i="26"/>
  <c r="AI27" i="26"/>
  <c r="J27" i="26"/>
  <c r="O27" i="26"/>
  <c r="U27" i="26"/>
  <c r="Z27" i="26"/>
  <c r="AE27" i="26"/>
  <c r="Q27" i="26"/>
  <c r="V27" i="26"/>
  <c r="AA27" i="26"/>
  <c r="K27" i="26"/>
  <c r="AG27" i="26"/>
  <c r="I96" i="26"/>
  <c r="M96" i="26"/>
  <c r="Q96" i="26"/>
  <c r="U96" i="26"/>
  <c r="Y96" i="26"/>
  <c r="AC96" i="26"/>
  <c r="AG96" i="26"/>
  <c r="J96" i="26"/>
  <c r="N96" i="26"/>
  <c r="R96" i="26"/>
  <c r="V96" i="26"/>
  <c r="Z96" i="26"/>
  <c r="AD96" i="26"/>
  <c r="AH96" i="26"/>
  <c r="G96" i="26"/>
  <c r="K96" i="26"/>
  <c r="O96" i="26"/>
  <c r="S96" i="26"/>
  <c r="W96" i="26"/>
  <c r="AA96" i="26"/>
  <c r="AE96" i="26"/>
  <c r="AI96" i="26"/>
  <c r="H96" i="26"/>
  <c r="L96" i="26"/>
  <c r="P96" i="26"/>
  <c r="T96" i="26"/>
  <c r="X96" i="26"/>
  <c r="AB96" i="26"/>
  <c r="AF96" i="26"/>
  <c r="AJ96" i="26"/>
  <c r="CG92" i="26"/>
  <c r="CK92" i="26"/>
  <c r="CO92" i="26"/>
  <c r="CS92" i="26"/>
  <c r="CW92" i="26"/>
  <c r="DA92" i="26"/>
  <c r="DE92" i="26"/>
  <c r="CH92" i="26"/>
  <c r="CL92" i="26"/>
  <c r="CP92" i="26"/>
  <c r="CT92" i="26"/>
  <c r="CX92" i="26"/>
  <c r="DB92" i="26"/>
  <c r="DF92" i="26"/>
  <c r="CE92" i="26"/>
  <c r="CI92" i="26"/>
  <c r="CM92" i="26"/>
  <c r="CQ92" i="26"/>
  <c r="CU92" i="26"/>
  <c r="CY92" i="26"/>
  <c r="DC92" i="26"/>
  <c r="DG92" i="26"/>
  <c r="CF92" i="26"/>
  <c r="CJ92" i="26"/>
  <c r="CN92" i="26"/>
  <c r="CR92" i="26"/>
  <c r="CV92" i="26"/>
  <c r="CZ92" i="26"/>
  <c r="DD92" i="26"/>
  <c r="DH92" i="26"/>
  <c r="CG100" i="26"/>
  <c r="CK100" i="26"/>
  <c r="CO100" i="26"/>
  <c r="CS100" i="26"/>
  <c r="CW100" i="26"/>
  <c r="DA100" i="26"/>
  <c r="DE100" i="26"/>
  <c r="CH100" i="26"/>
  <c r="CL100" i="26"/>
  <c r="CP100" i="26"/>
  <c r="CT100" i="26"/>
  <c r="CX100" i="26"/>
  <c r="DB100" i="26"/>
  <c r="DF100" i="26"/>
  <c r="CE100" i="26"/>
  <c r="CI100" i="26"/>
  <c r="CM100" i="26"/>
  <c r="CQ100" i="26"/>
  <c r="CU100" i="26"/>
  <c r="CY100" i="26"/>
  <c r="DC100" i="26"/>
  <c r="DG100" i="26"/>
  <c r="CF100" i="26"/>
  <c r="CJ100" i="26"/>
  <c r="CN100" i="26"/>
  <c r="CR100" i="26"/>
  <c r="CV100" i="26"/>
  <c r="CZ100" i="26"/>
  <c r="DD100" i="26"/>
  <c r="DH100" i="26"/>
  <c r="J105" i="26"/>
  <c r="N105" i="26"/>
  <c r="G105" i="26"/>
  <c r="H105" i="26"/>
  <c r="L105" i="26"/>
  <c r="M105" i="26"/>
  <c r="R105" i="26"/>
  <c r="V105" i="26"/>
  <c r="Z105" i="26"/>
  <c r="AD105" i="26"/>
  <c r="AH105" i="26"/>
  <c r="O105" i="26"/>
  <c r="S105" i="26"/>
  <c r="W105" i="26"/>
  <c r="AA105" i="26"/>
  <c r="AE105" i="26"/>
  <c r="AI105" i="26"/>
  <c r="I105" i="26"/>
  <c r="P105" i="26"/>
  <c r="T105" i="26"/>
  <c r="X105" i="26"/>
  <c r="AB105" i="26"/>
  <c r="AF105" i="26"/>
  <c r="AJ105" i="26"/>
  <c r="K105" i="26"/>
  <c r="Q105" i="26"/>
  <c r="U105" i="26"/>
  <c r="Y105" i="26"/>
  <c r="AC105" i="26"/>
  <c r="AG105" i="26"/>
  <c r="I97" i="26"/>
  <c r="M97" i="26"/>
  <c r="Q97" i="26"/>
  <c r="U97" i="26"/>
  <c r="Y97" i="26"/>
  <c r="AC97" i="26"/>
  <c r="AG97" i="26"/>
  <c r="J97" i="26"/>
  <c r="N97" i="26"/>
  <c r="R97" i="26"/>
  <c r="V97" i="26"/>
  <c r="Z97" i="26"/>
  <c r="AD97" i="26"/>
  <c r="AH97" i="26"/>
  <c r="G97" i="26"/>
  <c r="K97" i="26"/>
  <c r="O97" i="26"/>
  <c r="S97" i="26"/>
  <c r="W97" i="26"/>
  <c r="AA97" i="26"/>
  <c r="AE97" i="26"/>
  <c r="AI97" i="26"/>
  <c r="H97" i="26"/>
  <c r="L97" i="26"/>
  <c r="P97" i="26"/>
  <c r="T97" i="26"/>
  <c r="X97" i="26"/>
  <c r="AB97" i="26"/>
  <c r="AF97" i="26"/>
  <c r="AJ97" i="26"/>
  <c r="CG91" i="26"/>
  <c r="CK91" i="26"/>
  <c r="CO91" i="26"/>
  <c r="CS91" i="26"/>
  <c r="CW91" i="26"/>
  <c r="DA91" i="26"/>
  <c r="DE91" i="26"/>
  <c r="CH91" i="26"/>
  <c r="CL91" i="26"/>
  <c r="CP91" i="26"/>
  <c r="CT91" i="26"/>
  <c r="CX91" i="26"/>
  <c r="DB91" i="26"/>
  <c r="DF91" i="26"/>
  <c r="CE91" i="26"/>
  <c r="CI91" i="26"/>
  <c r="CM91" i="26"/>
  <c r="CQ91" i="26"/>
  <c r="CU91" i="26"/>
  <c r="CY91" i="26"/>
  <c r="DC91" i="26"/>
  <c r="DG91" i="26"/>
  <c r="CF91" i="26"/>
  <c r="CJ91" i="26"/>
  <c r="CN91" i="26"/>
  <c r="CR91" i="26"/>
  <c r="CV91" i="26"/>
  <c r="CZ91" i="26"/>
  <c r="DD91" i="26"/>
  <c r="DH91" i="26"/>
  <c r="CG99" i="26"/>
  <c r="CK99" i="26"/>
  <c r="CO99" i="26"/>
  <c r="CS99" i="26"/>
  <c r="CW99" i="26"/>
  <c r="DA99" i="26"/>
  <c r="DE99" i="26"/>
  <c r="CH99" i="26"/>
  <c r="CL99" i="26"/>
  <c r="CP99" i="26"/>
  <c r="CT99" i="26"/>
  <c r="CX99" i="26"/>
  <c r="DB99" i="26"/>
  <c r="DF99" i="26"/>
  <c r="CE99" i="26"/>
  <c r="CI99" i="26"/>
  <c r="CM99" i="26"/>
  <c r="CQ99" i="26"/>
  <c r="CU99" i="26"/>
  <c r="CY99" i="26"/>
  <c r="DC99" i="26"/>
  <c r="DG99" i="26"/>
  <c r="CF99" i="26"/>
  <c r="CJ99" i="26"/>
  <c r="CN99" i="26"/>
  <c r="CR99" i="26"/>
  <c r="CV99" i="26"/>
  <c r="CZ99" i="26"/>
  <c r="DD99" i="26"/>
  <c r="DH99" i="26"/>
  <c r="AS62" i="4"/>
  <c r="AS63" i="4"/>
  <c r="AU21" i="4" l="1"/>
  <c r="AV21" i="4" s="1"/>
  <c r="BD18" i="4" s="1"/>
  <c r="AL45" i="4"/>
  <c r="AM45" i="4" s="1"/>
  <c r="BA24" i="4" s="1"/>
  <c r="AL41" i="4"/>
  <c r="AM41" i="4" s="1"/>
  <c r="BA23" i="4" s="1"/>
  <c r="AU41" i="4"/>
  <c r="AV41" i="4" s="1"/>
  <c r="BD23" i="4" s="1"/>
  <c r="AH58" i="4"/>
  <c r="F24" i="18" s="1"/>
  <c r="F45" i="18" s="1"/>
  <c r="G44" i="18" s="1"/>
  <c r="AU29" i="4"/>
  <c r="AV29" i="4" s="1"/>
  <c r="BD20" i="4" s="1"/>
  <c r="AR33" i="4"/>
  <c r="AS33" i="4" s="1"/>
  <c r="BC21" i="4" s="1"/>
  <c r="AU45" i="4"/>
  <c r="AV45" i="4" s="1"/>
  <c r="BD24" i="4" s="1"/>
  <c r="G24" i="21"/>
  <c r="AL25" i="4"/>
  <c r="AM25" i="4" s="1"/>
  <c r="BA19" i="4" s="1"/>
  <c r="AO17" i="4"/>
  <c r="AP17" i="4" s="1"/>
  <c r="BB17" i="4" s="1"/>
  <c r="AL21" i="4"/>
  <c r="AM21" i="4" s="1"/>
  <c r="BA18" i="4" s="1"/>
  <c r="AU57" i="4"/>
  <c r="AV57" i="4" s="1"/>
  <c r="BD27" i="4" s="1"/>
  <c r="V58" i="4"/>
  <c r="F25" i="21" s="1"/>
  <c r="F47" i="21" s="1"/>
  <c r="G46" i="21" s="1"/>
  <c r="AU33" i="4"/>
  <c r="AV33" i="4" s="1"/>
  <c r="BD21" i="4" s="1"/>
  <c r="AU49" i="4"/>
  <c r="AV49" i="4" s="1"/>
  <c r="BD25" i="4" s="1"/>
  <c r="N59" i="4"/>
  <c r="G17" i="18" s="1"/>
  <c r="AR25" i="4"/>
  <c r="AS25" i="4" s="1"/>
  <c r="BC19" i="4" s="1"/>
  <c r="DD122" i="26"/>
  <c r="DI126" i="26" s="1"/>
  <c r="CN122" i="26"/>
  <c r="CN155" i="26" s="1"/>
  <c r="DC122" i="26"/>
  <c r="DI127" i="26" s="1"/>
  <c r="Z58" i="4"/>
  <c r="F25" i="18" s="1"/>
  <c r="AO45" i="4"/>
  <c r="AP45" i="4" s="1"/>
  <c r="BB24" i="4" s="1"/>
  <c r="AO57" i="4"/>
  <c r="AP57" i="4" s="1"/>
  <c r="BB27" i="4" s="1"/>
  <c r="B59" i="4"/>
  <c r="G10" i="21" s="1"/>
  <c r="AO53" i="4"/>
  <c r="AP53" i="4" s="1"/>
  <c r="BB26" i="4" s="1"/>
  <c r="AO41" i="4"/>
  <c r="AP41" i="4" s="1"/>
  <c r="BB23" i="4" s="1"/>
  <c r="AU17" i="4"/>
  <c r="AV17" i="4" s="1"/>
  <c r="BD17" i="4" s="1"/>
  <c r="AO29" i="4"/>
  <c r="AP29" i="4" s="1"/>
  <c r="BB20" i="4" s="1"/>
  <c r="AR29" i="4"/>
  <c r="AS29" i="4" s="1"/>
  <c r="BC20" i="4" s="1"/>
  <c r="AL33" i="4"/>
  <c r="AM33" i="4" s="1"/>
  <c r="BA21" i="4" s="1"/>
  <c r="AL37" i="4"/>
  <c r="AM37" i="4" s="1"/>
  <c r="BA22" i="4" s="1"/>
  <c r="AR49" i="4"/>
  <c r="AS49" i="4" s="1"/>
  <c r="BC25" i="4" s="1"/>
  <c r="AR53" i="4"/>
  <c r="AS53" i="4" s="1"/>
  <c r="BC26" i="4" s="1"/>
  <c r="AL49" i="4"/>
  <c r="AM49" i="4" s="1"/>
  <c r="BA25" i="4" s="1"/>
  <c r="AU25" i="4"/>
  <c r="AV25" i="4" s="1"/>
  <c r="BD19" i="4" s="1"/>
  <c r="AO33" i="4"/>
  <c r="AP33" i="4" s="1"/>
  <c r="BB21" i="4" s="1"/>
  <c r="AO37" i="4"/>
  <c r="AP37" i="4" s="1"/>
  <c r="BB22" i="4" s="1"/>
  <c r="AL53" i="4"/>
  <c r="AM53" i="4" s="1"/>
  <c r="BA26" i="4" s="1"/>
  <c r="AR57" i="4"/>
  <c r="AS57" i="4" s="1"/>
  <c r="BC27" i="4" s="1"/>
  <c r="AL57" i="4"/>
  <c r="AM57" i="4" s="1"/>
  <c r="BA27" i="4" s="1"/>
  <c r="AR37" i="4"/>
  <c r="AS37" i="4" s="1"/>
  <c r="BC22" i="4" s="1"/>
  <c r="AR17" i="4"/>
  <c r="AS17" i="4" s="1"/>
  <c r="BC17" i="4" s="1"/>
  <c r="AR21" i="4"/>
  <c r="AS21" i="4" s="1"/>
  <c r="BC18" i="4" s="1"/>
  <c r="AU37" i="4"/>
  <c r="AV37" i="4" s="1"/>
  <c r="BD22" i="4" s="1"/>
  <c r="AR45" i="4"/>
  <c r="AS45" i="4" s="1"/>
  <c r="BC24" i="4" s="1"/>
  <c r="AO25" i="4"/>
  <c r="AP25" i="4" s="1"/>
  <c r="BB19" i="4" s="1"/>
  <c r="AO21" i="4"/>
  <c r="AP21" i="4" s="1"/>
  <c r="BB18" i="4" s="1"/>
  <c r="CZ122" i="26"/>
  <c r="CJ122" i="26"/>
  <c r="CY122" i="26"/>
  <c r="CI122" i="26"/>
  <c r="CX122" i="26"/>
  <c r="CH122" i="26"/>
  <c r="CS122" i="26"/>
  <c r="DH40" i="26"/>
  <c r="CZ40" i="26"/>
  <c r="CY40" i="26"/>
  <c r="CI40" i="26"/>
  <c r="CX40" i="26"/>
  <c r="CH40" i="26"/>
  <c r="CS40" i="26"/>
  <c r="AF40" i="26"/>
  <c r="X40" i="26"/>
  <c r="AI40" i="26"/>
  <c r="S40" i="26"/>
  <c r="AH40" i="26"/>
  <c r="R40" i="26"/>
  <c r="AC40" i="26"/>
  <c r="M40" i="26"/>
  <c r="AJ122" i="26"/>
  <c r="T122" i="26"/>
  <c r="AK138" i="26" s="1"/>
  <c r="AI122" i="26"/>
  <c r="S122" i="26"/>
  <c r="AK139" i="26" s="1"/>
  <c r="AH122" i="26"/>
  <c r="R122" i="26"/>
  <c r="AK140" i="26" s="1"/>
  <c r="AC122" i="26"/>
  <c r="AK129" i="26" s="1"/>
  <c r="M122" i="26"/>
  <c r="AK145" i="26" s="1"/>
  <c r="ET40" i="26"/>
  <c r="EL40" i="26"/>
  <c r="ES40" i="26"/>
  <c r="EC40" i="26"/>
  <c r="ER40" i="26"/>
  <c r="EB40" i="26"/>
  <c r="EM40" i="26"/>
  <c r="DW40" i="26"/>
  <c r="BJ40" i="26"/>
  <c r="BR40" i="26"/>
  <c r="BM40" i="26"/>
  <c r="AW40" i="26"/>
  <c r="BL40" i="26"/>
  <c r="AV40" i="26"/>
  <c r="BG40" i="26"/>
  <c r="CV122" i="26"/>
  <c r="CF122" i="26"/>
  <c r="CU122" i="26"/>
  <c r="CE122" i="26"/>
  <c r="CT122" i="26"/>
  <c r="DE122" i="26"/>
  <c r="CO122" i="26"/>
  <c r="CR40" i="26"/>
  <c r="CJ40" i="26"/>
  <c r="CU40" i="26"/>
  <c r="CE40" i="26"/>
  <c r="CT40" i="26"/>
  <c r="DE40" i="26"/>
  <c r="CO40" i="26"/>
  <c r="P40" i="26"/>
  <c r="H40" i="26"/>
  <c r="AE40" i="26"/>
  <c r="O40" i="26"/>
  <c r="AD40" i="26"/>
  <c r="N40" i="26"/>
  <c r="Y40" i="26"/>
  <c r="I40" i="26"/>
  <c r="AF122" i="26"/>
  <c r="AK126" i="26" s="1"/>
  <c r="P122" i="26"/>
  <c r="AK142" i="26" s="1"/>
  <c r="AE122" i="26"/>
  <c r="AK127" i="26" s="1"/>
  <c r="O122" i="26"/>
  <c r="AK143" i="26" s="1"/>
  <c r="AD122" i="26"/>
  <c r="AK128" i="26" s="1"/>
  <c r="N122" i="26"/>
  <c r="AK144" i="26" s="1"/>
  <c r="Y122" i="26"/>
  <c r="AK133" i="26" s="1"/>
  <c r="I122" i="26"/>
  <c r="AK149" i="26" s="1"/>
  <c r="ED40" i="26"/>
  <c r="DV40" i="26"/>
  <c r="EO40" i="26"/>
  <c r="DY40" i="26"/>
  <c r="EN40" i="26"/>
  <c r="DX40" i="26"/>
  <c r="EI40" i="26"/>
  <c r="DS40" i="26"/>
  <c r="AT40" i="26"/>
  <c r="BB40" i="26"/>
  <c r="BI40" i="26"/>
  <c r="AS40" i="26"/>
  <c r="BH40" i="26"/>
  <c r="BS40" i="26"/>
  <c r="BC40" i="26"/>
  <c r="DH122" i="26"/>
  <c r="CR122" i="26"/>
  <c r="DG122" i="26"/>
  <c r="CQ122" i="26"/>
  <c r="DF122" i="26"/>
  <c r="CP122" i="26"/>
  <c r="DA122" i="26"/>
  <c r="CK122" i="26"/>
  <c r="CF40" i="26"/>
  <c r="DD40" i="26"/>
  <c r="DG40" i="26"/>
  <c r="CQ40" i="26"/>
  <c r="DF40" i="26"/>
  <c r="CP40" i="26"/>
  <c r="DA40" i="26"/>
  <c r="CK40" i="26"/>
  <c r="AB40" i="26"/>
  <c r="AJ40" i="26"/>
  <c r="AA40" i="26"/>
  <c r="K40" i="26"/>
  <c r="Z40" i="26"/>
  <c r="J40" i="26"/>
  <c r="U40" i="26"/>
  <c r="AB122" i="26"/>
  <c r="AK130" i="26" s="1"/>
  <c r="L122" i="26"/>
  <c r="AK146" i="26" s="1"/>
  <c r="AA122" i="26"/>
  <c r="AK131" i="26" s="1"/>
  <c r="K122" i="26"/>
  <c r="AK147" i="26" s="1"/>
  <c r="Z122" i="26"/>
  <c r="AK132" i="26" s="1"/>
  <c r="J122" i="26"/>
  <c r="AK148" i="26" s="1"/>
  <c r="U122" i="26"/>
  <c r="AK137" i="26" s="1"/>
  <c r="EP40" i="26"/>
  <c r="EH40" i="26"/>
  <c r="EK40" i="26"/>
  <c r="DU40" i="26"/>
  <c r="EJ40" i="26"/>
  <c r="DT40" i="26"/>
  <c r="EE40" i="26"/>
  <c r="BN40" i="26"/>
  <c r="BV40" i="26"/>
  <c r="BU40" i="26"/>
  <c r="BE40" i="26"/>
  <c r="BT40" i="26"/>
  <c r="BD40" i="26"/>
  <c r="BO40" i="26"/>
  <c r="AY40" i="26"/>
  <c r="CM122" i="26"/>
  <c r="DB122" i="26"/>
  <c r="CL122" i="26"/>
  <c r="CW122" i="26"/>
  <c r="CG122" i="26"/>
  <c r="CV40" i="26"/>
  <c r="CN40" i="26"/>
  <c r="DC40" i="26"/>
  <c r="CM40" i="26"/>
  <c r="DB40" i="26"/>
  <c r="CL40" i="26"/>
  <c r="CW40" i="26"/>
  <c r="CG40" i="26"/>
  <c r="L40" i="26"/>
  <c r="T40" i="26"/>
  <c r="W40" i="26"/>
  <c r="G40" i="26"/>
  <c r="V40" i="26"/>
  <c r="AG40" i="26"/>
  <c r="Q40" i="26"/>
  <c r="X122" i="26"/>
  <c r="AK134" i="26" s="1"/>
  <c r="H122" i="26"/>
  <c r="AK150" i="26" s="1"/>
  <c r="W122" i="26"/>
  <c r="AK135" i="26" s="1"/>
  <c r="G122" i="26"/>
  <c r="AK151" i="26" s="1"/>
  <c r="V122" i="26"/>
  <c r="AK136" i="26" s="1"/>
  <c r="AG122" i="26"/>
  <c r="AK125" i="26" s="1"/>
  <c r="Q122" i="26"/>
  <c r="AK141" i="26" s="1"/>
  <c r="DZ40" i="26"/>
  <c r="DR40" i="26"/>
  <c r="EG40" i="26"/>
  <c r="DQ40" i="26"/>
  <c r="EF40" i="26"/>
  <c r="EQ40" i="26"/>
  <c r="EA40" i="26"/>
  <c r="AX40" i="26"/>
  <c r="BF40" i="26"/>
  <c r="BQ40" i="26"/>
  <c r="BA40" i="26"/>
  <c r="BP40" i="26"/>
  <c r="AZ40" i="26"/>
  <c r="BK40" i="26"/>
  <c r="AU40" i="26"/>
  <c r="AM62" i="4"/>
  <c r="AM65" i="4" s="1"/>
  <c r="AP63" i="4"/>
  <c r="AP66" i="4" s="1"/>
  <c r="DD155" i="26" l="1"/>
  <c r="G24" i="18"/>
  <c r="G25" i="21"/>
  <c r="AH41" i="26"/>
  <c r="V41" i="26"/>
  <c r="DC126" i="26"/>
  <c r="DC155" i="26"/>
  <c r="DC127" i="26"/>
  <c r="DC125" i="26"/>
  <c r="CN135" i="26"/>
  <c r="DD123" i="26"/>
  <c r="DC124" i="26"/>
  <c r="DC123" i="26"/>
  <c r="CN130" i="26"/>
  <c r="CN142" i="26"/>
  <c r="DD126" i="26"/>
  <c r="DD124" i="26"/>
  <c r="AV61" i="4"/>
  <c r="AV66" i="4" s="1"/>
  <c r="DI142" i="26"/>
  <c r="DJ142" i="26" s="1"/>
  <c r="CN133" i="26"/>
  <c r="CN140" i="26"/>
  <c r="CN128" i="26"/>
  <c r="CN137" i="26" s="1"/>
  <c r="DD125" i="26"/>
  <c r="CN123" i="26"/>
  <c r="CN141" i="26"/>
  <c r="CN127" i="26"/>
  <c r="CN136" i="26" s="1"/>
  <c r="CN138" i="26"/>
  <c r="CN126" i="26"/>
  <c r="G25" i="18"/>
  <c r="F47" i="18"/>
  <c r="G46" i="18" s="1"/>
  <c r="AV60" i="4"/>
  <c r="AV65" i="4" s="1"/>
  <c r="CN139" i="26"/>
  <c r="CN125" i="26"/>
  <c r="CN134" i="26" s="1"/>
  <c r="CN132" i="26"/>
  <c r="AV58" i="4"/>
  <c r="F27" i="21" s="1"/>
  <c r="AS61" i="4"/>
  <c r="AS66" i="4" s="1"/>
  <c r="AM58" i="4"/>
  <c r="F26" i="18" s="1"/>
  <c r="G26" i="18" s="1"/>
  <c r="AS58" i="4"/>
  <c r="F26" i="21" s="1"/>
  <c r="G26" i="21" s="1"/>
  <c r="AM63" i="4"/>
  <c r="AM66" i="4" s="1"/>
  <c r="AP58" i="4"/>
  <c r="F27" i="18" s="1"/>
  <c r="AP62" i="4"/>
  <c r="AP65" i="4" s="1"/>
  <c r="AS60" i="4"/>
  <c r="AS65" i="4" s="1"/>
  <c r="BQ44" i="26"/>
  <c r="BW45" i="26"/>
  <c r="BQ43" i="26"/>
  <c r="BQ42" i="26"/>
  <c r="BQ41" i="26"/>
  <c r="BQ45" i="26"/>
  <c r="BQ73" i="26"/>
  <c r="V123" i="26"/>
  <c r="V124" i="26"/>
  <c r="V127" i="26"/>
  <c r="V136" i="26" s="1"/>
  <c r="V128" i="26"/>
  <c r="V131" i="26"/>
  <c r="V132" i="26"/>
  <c r="V135" i="26"/>
  <c r="V155" i="26"/>
  <c r="V125" i="26"/>
  <c r="V134" i="26" s="1"/>
  <c r="V126" i="26"/>
  <c r="V129" i="26"/>
  <c r="V130" i="26"/>
  <c r="V133" i="26"/>
  <c r="CG41" i="26"/>
  <c r="CG43" i="26"/>
  <c r="CG52" i="26" s="1"/>
  <c r="CG56" i="26"/>
  <c r="CG58" i="26"/>
  <c r="CG60" i="26"/>
  <c r="CG62" i="26"/>
  <c r="CG64" i="26"/>
  <c r="CG46" i="26"/>
  <c r="CG55" i="26" s="1"/>
  <c r="CG48" i="26"/>
  <c r="CG50" i="26"/>
  <c r="CG42" i="26"/>
  <c r="CG44" i="26"/>
  <c r="CG45" i="26"/>
  <c r="CG54" i="26" s="1"/>
  <c r="CG47" i="26"/>
  <c r="CG49" i="26"/>
  <c r="CG51" i="26"/>
  <c r="CG53" i="26"/>
  <c r="CG57" i="26"/>
  <c r="CG59" i="26"/>
  <c r="CG61" i="26"/>
  <c r="CG63" i="26"/>
  <c r="CG65" i="26"/>
  <c r="CG67" i="26"/>
  <c r="DI67" i="26"/>
  <c r="CG66" i="26"/>
  <c r="CG73" i="26"/>
  <c r="CM124" i="26"/>
  <c r="CM126" i="26"/>
  <c r="CM128" i="26"/>
  <c r="CM137" i="26" s="1"/>
  <c r="CM130" i="26"/>
  <c r="CM132" i="26"/>
  <c r="CM138" i="26"/>
  <c r="CM140" i="26"/>
  <c r="CM142" i="26"/>
  <c r="CM123" i="26"/>
  <c r="CM125" i="26"/>
  <c r="CM134" i="26" s="1"/>
  <c r="CM127" i="26"/>
  <c r="CM136" i="26" s="1"/>
  <c r="CM129" i="26"/>
  <c r="CM131" i="26"/>
  <c r="CM133" i="26"/>
  <c r="CM135" i="26"/>
  <c r="CM139" i="26"/>
  <c r="CM141" i="26"/>
  <c r="CM143" i="26"/>
  <c r="DI143" i="26"/>
  <c r="CM155" i="26"/>
  <c r="BT42" i="26"/>
  <c r="BT41" i="26"/>
  <c r="BW42" i="26"/>
  <c r="BT73" i="26"/>
  <c r="U123" i="26"/>
  <c r="U125" i="26"/>
  <c r="U134" i="26" s="1"/>
  <c r="U126" i="26"/>
  <c r="U129" i="26"/>
  <c r="U130" i="26"/>
  <c r="U133" i="26"/>
  <c r="U124" i="26"/>
  <c r="U127" i="26"/>
  <c r="U136" i="26" s="1"/>
  <c r="U128" i="26"/>
  <c r="U137" i="26" s="1"/>
  <c r="U135" i="26"/>
  <c r="U155" i="26"/>
  <c r="U131" i="26"/>
  <c r="U132" i="26"/>
  <c r="J41" i="26"/>
  <c r="J42" i="26"/>
  <c r="J43" i="26"/>
  <c r="J52" i="26" s="1"/>
  <c r="J44" i="26"/>
  <c r="J45" i="26"/>
  <c r="J54" i="26" s="1"/>
  <c r="J46" i="26"/>
  <c r="J55" i="26" s="1"/>
  <c r="J47" i="26"/>
  <c r="J48" i="26"/>
  <c r="J49" i="26"/>
  <c r="J51" i="26"/>
  <c r="J57" i="26"/>
  <c r="J58" i="26"/>
  <c r="J61" i="26"/>
  <c r="J62" i="26"/>
  <c r="J65" i="26"/>
  <c r="J66" i="26"/>
  <c r="J53" i="26"/>
  <c r="AK66" i="26"/>
  <c r="J50" i="26"/>
  <c r="J56" i="26"/>
  <c r="J59" i="26"/>
  <c r="J60" i="26"/>
  <c r="J63" i="26"/>
  <c r="J64" i="26"/>
  <c r="J73" i="26"/>
  <c r="CP42" i="26"/>
  <c r="CP44" i="26"/>
  <c r="CP46" i="26"/>
  <c r="CP55" i="26" s="1"/>
  <c r="CP48" i="26"/>
  <c r="CP50" i="26"/>
  <c r="CP41" i="26"/>
  <c r="CP43" i="26"/>
  <c r="CP52" i="26" s="1"/>
  <c r="CP45" i="26"/>
  <c r="CP54" i="26" s="1"/>
  <c r="CP47" i="26"/>
  <c r="CP49" i="26"/>
  <c r="CP56" i="26"/>
  <c r="CP58" i="26"/>
  <c r="CP51" i="26"/>
  <c r="DI58" i="26"/>
  <c r="CP57" i="26"/>
  <c r="CP53" i="26"/>
  <c r="CP73" i="26"/>
  <c r="CP123" i="26"/>
  <c r="CP125" i="26"/>
  <c r="CP134" i="26" s="1"/>
  <c r="CP127" i="26"/>
  <c r="CP136" i="26" s="1"/>
  <c r="CP129" i="26"/>
  <c r="CP131" i="26"/>
  <c r="CP133" i="26"/>
  <c r="CP135" i="26"/>
  <c r="CP139" i="26"/>
  <c r="DI140" i="26"/>
  <c r="CP124" i="26"/>
  <c r="CP126" i="26"/>
  <c r="CP155" i="26"/>
  <c r="CP130" i="26"/>
  <c r="CP132" i="26"/>
  <c r="CP138" i="26"/>
  <c r="CP140" i="26"/>
  <c r="CP128" i="26"/>
  <c r="CP137" i="26" s="1"/>
  <c r="BH43" i="26"/>
  <c r="BH52" i="26" s="1"/>
  <c r="BH47" i="26"/>
  <c r="BH42" i="26"/>
  <c r="BH41" i="26"/>
  <c r="BH45" i="26"/>
  <c r="BH54" i="26" s="1"/>
  <c r="BH49" i="26"/>
  <c r="BH50" i="26"/>
  <c r="BH51" i="26"/>
  <c r="BH44" i="26"/>
  <c r="BH46" i="26"/>
  <c r="BH48" i="26"/>
  <c r="BH53" i="26"/>
  <c r="BW54" i="26"/>
  <c r="BH73" i="26"/>
  <c r="EN43" i="26"/>
  <c r="EU46" i="26"/>
  <c r="EN44" i="26"/>
  <c r="EN41" i="26"/>
  <c r="EN45" i="26"/>
  <c r="EN46" i="26"/>
  <c r="EN42" i="26"/>
  <c r="EN73" i="26"/>
  <c r="AD123" i="26"/>
  <c r="AD124" i="26"/>
  <c r="AD127" i="26"/>
  <c r="AD128" i="26"/>
  <c r="AD155" i="26"/>
  <c r="AD125" i="26"/>
  <c r="AD126" i="26"/>
  <c r="AD41" i="26"/>
  <c r="AD42" i="26"/>
  <c r="AD43" i="26"/>
  <c r="AD44" i="26"/>
  <c r="AD45" i="26"/>
  <c r="AD46" i="26"/>
  <c r="AK46" i="26"/>
  <c r="AD73" i="26"/>
  <c r="CE42" i="26"/>
  <c r="CE44" i="26"/>
  <c r="CE43" i="26"/>
  <c r="CE46" i="26"/>
  <c r="CE48" i="26"/>
  <c r="CE51" i="26"/>
  <c r="CE53" i="26"/>
  <c r="CE55" i="26"/>
  <c r="CE57" i="26"/>
  <c r="CE59" i="26"/>
  <c r="CE61" i="26"/>
  <c r="CE63" i="26"/>
  <c r="CE45" i="26"/>
  <c r="CE47" i="26"/>
  <c r="CE49" i="26"/>
  <c r="CE41" i="26"/>
  <c r="CE52" i="26"/>
  <c r="CE54" i="26"/>
  <c r="CE56" i="26"/>
  <c r="CE66" i="26"/>
  <c r="CE68" i="26"/>
  <c r="CE58" i="26"/>
  <c r="CE60" i="26"/>
  <c r="CE62" i="26"/>
  <c r="CE64" i="26"/>
  <c r="CE65" i="26"/>
  <c r="CE67" i="26"/>
  <c r="CE69" i="26"/>
  <c r="CE50" i="26"/>
  <c r="DI69" i="26"/>
  <c r="CE73" i="26"/>
  <c r="CU124" i="26"/>
  <c r="CU126" i="26"/>
  <c r="CU128" i="26"/>
  <c r="CU130" i="26"/>
  <c r="CU132" i="26"/>
  <c r="CU123" i="26"/>
  <c r="CU125" i="26"/>
  <c r="CU134" i="26" s="1"/>
  <c r="CU127" i="26"/>
  <c r="CU129" i="26"/>
  <c r="CU131" i="26"/>
  <c r="CU133" i="26"/>
  <c r="CU135" i="26"/>
  <c r="DI135" i="26"/>
  <c r="CU155" i="26"/>
  <c r="BR41" i="26"/>
  <c r="BR44" i="26"/>
  <c r="BR43" i="26"/>
  <c r="BW44" i="26"/>
  <c r="BR42" i="26"/>
  <c r="BR73" i="26"/>
  <c r="EL41" i="26"/>
  <c r="EL45" i="26"/>
  <c r="EU48" i="26"/>
  <c r="EL42" i="26"/>
  <c r="EL43" i="26"/>
  <c r="EL47" i="26"/>
  <c r="EL46" i="26"/>
  <c r="EL44" i="26"/>
  <c r="EL48" i="26"/>
  <c r="EL73" i="26"/>
  <c r="T125" i="26"/>
  <c r="T134" i="26" s="1"/>
  <c r="T126" i="26"/>
  <c r="T129" i="26"/>
  <c r="T130" i="26"/>
  <c r="T133" i="26"/>
  <c r="T138" i="26"/>
  <c r="T123" i="26"/>
  <c r="T124" i="26"/>
  <c r="T127" i="26"/>
  <c r="T136" i="26" s="1"/>
  <c r="T128" i="26"/>
  <c r="T137" i="26" s="1"/>
  <c r="T131" i="26"/>
  <c r="T132" i="26"/>
  <c r="T135" i="26"/>
  <c r="T155" i="26"/>
  <c r="R41" i="26"/>
  <c r="R42" i="26"/>
  <c r="R43" i="26"/>
  <c r="R52" i="26" s="1"/>
  <c r="R44" i="26"/>
  <c r="R45" i="26"/>
  <c r="R54" i="26" s="1"/>
  <c r="R46" i="26"/>
  <c r="R55" i="26" s="1"/>
  <c r="R47" i="26"/>
  <c r="R48" i="26"/>
  <c r="R49" i="26"/>
  <c r="AK58" i="26"/>
  <c r="R50" i="26"/>
  <c r="R51" i="26"/>
  <c r="R53" i="26"/>
  <c r="R56" i="26"/>
  <c r="R57" i="26"/>
  <c r="R58" i="26"/>
  <c r="R73" i="26"/>
  <c r="X41" i="26"/>
  <c r="X42" i="26"/>
  <c r="X43" i="26"/>
  <c r="X52" i="26" s="1"/>
  <c r="X44" i="26"/>
  <c r="X45" i="26"/>
  <c r="X46" i="26"/>
  <c r="X47" i="26"/>
  <c r="X48" i="26"/>
  <c r="X49" i="26"/>
  <c r="X50" i="26"/>
  <c r="X51" i="26"/>
  <c r="AK52" i="26"/>
  <c r="X73" i="26"/>
  <c r="CX42" i="26"/>
  <c r="CX44" i="26"/>
  <c r="CX46" i="26"/>
  <c r="CX48" i="26"/>
  <c r="CX50" i="26"/>
  <c r="CX41" i="26"/>
  <c r="CX43" i="26"/>
  <c r="CX45" i="26"/>
  <c r="CX47" i="26"/>
  <c r="CX49" i="26"/>
  <c r="DI50" i="26"/>
  <c r="CX73" i="26"/>
  <c r="DI40" i="26"/>
  <c r="DH73" i="26"/>
  <c r="CI124" i="26"/>
  <c r="CI126" i="26"/>
  <c r="CI128" i="26"/>
  <c r="CI137" i="26" s="1"/>
  <c r="CI130" i="26"/>
  <c r="CI132" i="26"/>
  <c r="CI138" i="26"/>
  <c r="CI140" i="26"/>
  <c r="CI142" i="26"/>
  <c r="CI144" i="26"/>
  <c r="CI146" i="26"/>
  <c r="CI123" i="26"/>
  <c r="CI125" i="26"/>
  <c r="CI134" i="26" s="1"/>
  <c r="CI127" i="26"/>
  <c r="CI136" i="26" s="1"/>
  <c r="CI129" i="26"/>
  <c r="CI131" i="26"/>
  <c r="CI133" i="26"/>
  <c r="CI135" i="26"/>
  <c r="CI139" i="26"/>
  <c r="CI141" i="26"/>
  <c r="CI143" i="26"/>
  <c r="CI145" i="26"/>
  <c r="CI147" i="26"/>
  <c r="DI147" i="26"/>
  <c r="CI155" i="26"/>
  <c r="AZ43" i="26"/>
  <c r="AZ52" i="26" s="1"/>
  <c r="AZ47" i="26"/>
  <c r="AZ42" i="26"/>
  <c r="AZ41" i="26"/>
  <c r="AZ45" i="26"/>
  <c r="AZ54" i="26" s="1"/>
  <c r="AZ49" i="26"/>
  <c r="AZ44" i="26"/>
  <c r="AZ56" i="26"/>
  <c r="AZ60" i="26"/>
  <c r="AZ51" i="26"/>
  <c r="AZ59" i="26"/>
  <c r="AZ46" i="26"/>
  <c r="AZ55" i="26" s="1"/>
  <c r="AZ50" i="26"/>
  <c r="AZ53" i="26"/>
  <c r="AZ62" i="26"/>
  <c r="AZ48" i="26"/>
  <c r="AZ61" i="26"/>
  <c r="BW62" i="26"/>
  <c r="AZ58" i="26"/>
  <c r="AZ57" i="26"/>
  <c r="AZ73" i="26"/>
  <c r="BF41" i="26"/>
  <c r="BF45" i="26"/>
  <c r="BF54" i="26" s="1"/>
  <c r="BF49" i="26"/>
  <c r="BF44" i="26"/>
  <c r="BF43" i="26"/>
  <c r="BF52" i="26" s="1"/>
  <c r="BF47" i="26"/>
  <c r="BF50" i="26"/>
  <c r="BF42" i="26"/>
  <c r="BF46" i="26"/>
  <c r="BF55" i="26" s="1"/>
  <c r="BF53" i="26"/>
  <c r="BF48" i="26"/>
  <c r="BF56" i="26"/>
  <c r="BW56" i="26"/>
  <c r="BF51" i="26"/>
  <c r="BF73" i="26"/>
  <c r="EF43" i="26"/>
  <c r="EF52" i="26" s="1"/>
  <c r="EF47" i="26"/>
  <c r="EF44" i="26"/>
  <c r="EF41" i="26"/>
  <c r="EF45" i="26"/>
  <c r="EF54" i="26" s="1"/>
  <c r="EF48" i="26"/>
  <c r="EF50" i="26"/>
  <c r="EF42" i="26"/>
  <c r="EF46" i="26"/>
  <c r="EF51" i="26"/>
  <c r="EU54" i="26"/>
  <c r="EF49" i="26"/>
  <c r="EF53" i="26"/>
  <c r="EF73" i="26"/>
  <c r="DZ41" i="26"/>
  <c r="DZ45" i="26"/>
  <c r="DZ54" i="26" s="1"/>
  <c r="DZ49" i="26"/>
  <c r="DZ42" i="26"/>
  <c r="DZ43" i="26"/>
  <c r="DZ52" i="26" s="1"/>
  <c r="DZ47" i="26"/>
  <c r="DZ56" i="26"/>
  <c r="DZ60" i="26"/>
  <c r="DZ48" i="26"/>
  <c r="DZ53" i="26"/>
  <c r="DZ57" i="26"/>
  <c r="EU60" i="26"/>
  <c r="DZ46" i="26"/>
  <c r="DZ55" i="26" s="1"/>
  <c r="DZ44" i="26"/>
  <c r="DZ50" i="26"/>
  <c r="DZ51" i="26"/>
  <c r="DZ58" i="26"/>
  <c r="DZ59" i="26"/>
  <c r="DZ73" i="26"/>
  <c r="G155" i="26"/>
  <c r="G125" i="26"/>
  <c r="G123" i="26"/>
  <c r="G124" i="26"/>
  <c r="G127" i="26"/>
  <c r="G128" i="26"/>
  <c r="G131" i="26"/>
  <c r="G132" i="26"/>
  <c r="G135" i="26"/>
  <c r="G136" i="26"/>
  <c r="G139" i="26"/>
  <c r="G140" i="26"/>
  <c r="G143" i="26"/>
  <c r="G144" i="26"/>
  <c r="G147" i="26"/>
  <c r="G148" i="26"/>
  <c r="G151" i="26"/>
  <c r="G126" i="26"/>
  <c r="G137" i="26"/>
  <c r="G142" i="26"/>
  <c r="G138" i="26"/>
  <c r="G141" i="26"/>
  <c r="G130" i="26"/>
  <c r="G129" i="26"/>
  <c r="G134" i="26"/>
  <c r="G145" i="26"/>
  <c r="G150" i="26"/>
  <c r="G133" i="26"/>
  <c r="G146" i="26"/>
  <c r="G149" i="26"/>
  <c r="Q41" i="26"/>
  <c r="Q42" i="26"/>
  <c r="Q43" i="26"/>
  <c r="Q52" i="26" s="1"/>
  <c r="Q44" i="26"/>
  <c r="Q45" i="26"/>
  <c r="Q54" i="26" s="1"/>
  <c r="Q47" i="26"/>
  <c r="Q48" i="26"/>
  <c r="Q50" i="26"/>
  <c r="Q51" i="26"/>
  <c r="Q46" i="26"/>
  <c r="Q55" i="26" s="1"/>
  <c r="Q49" i="26"/>
  <c r="Q53" i="26"/>
  <c r="Q56" i="26"/>
  <c r="Q57" i="26"/>
  <c r="Q58" i="26"/>
  <c r="Q59" i="26"/>
  <c r="AK59" i="26"/>
  <c r="Q73" i="26"/>
  <c r="W53" i="26"/>
  <c r="W43" i="26"/>
  <c r="W52" i="26" s="1"/>
  <c r="W45" i="26"/>
  <c r="W46" i="26"/>
  <c r="W49" i="26"/>
  <c r="W50" i="26"/>
  <c r="AK53" i="26"/>
  <c r="W41" i="26"/>
  <c r="W42" i="26"/>
  <c r="W51" i="26"/>
  <c r="W47" i="26"/>
  <c r="W44" i="26"/>
  <c r="W48" i="26"/>
  <c r="W73" i="26"/>
  <c r="CW41" i="26"/>
  <c r="CW43" i="26"/>
  <c r="CW46" i="26"/>
  <c r="CW48" i="26"/>
  <c r="CW50" i="26"/>
  <c r="CW42" i="26"/>
  <c r="CW44" i="26"/>
  <c r="CW45" i="26"/>
  <c r="CW47" i="26"/>
  <c r="CW49" i="26"/>
  <c r="CW51" i="26"/>
  <c r="DI51" i="26"/>
  <c r="CW73" i="26"/>
  <c r="DI45" i="26"/>
  <c r="DC42" i="26"/>
  <c r="DC44" i="26"/>
  <c r="DC41" i="26"/>
  <c r="DC45" i="26"/>
  <c r="DC43" i="26"/>
  <c r="DC73" i="26"/>
  <c r="DI133" i="26"/>
  <c r="CW155" i="26"/>
  <c r="CW125" i="26"/>
  <c r="CW124" i="26"/>
  <c r="CW126" i="26"/>
  <c r="CW128" i="26"/>
  <c r="CW130" i="26"/>
  <c r="CW132" i="26"/>
  <c r="CW123" i="26"/>
  <c r="CW129" i="26"/>
  <c r="CW133" i="26"/>
  <c r="CW127" i="26"/>
  <c r="CW131" i="26"/>
  <c r="CN131" i="26"/>
  <c r="CN124" i="26"/>
  <c r="AY42" i="26"/>
  <c r="AY46" i="26"/>
  <c r="AY55" i="26" s="1"/>
  <c r="AY50" i="26"/>
  <c r="AY41" i="26"/>
  <c r="AY44" i="26"/>
  <c r="AY48" i="26"/>
  <c r="AY49" i="26"/>
  <c r="AY51" i="26"/>
  <c r="AY59" i="26"/>
  <c r="AY63" i="26"/>
  <c r="AY58" i="26"/>
  <c r="AY62" i="26"/>
  <c r="BW63" i="26"/>
  <c r="AY43" i="26"/>
  <c r="AY52" i="26" s="1"/>
  <c r="AY45" i="26"/>
  <c r="AY54" i="26" s="1"/>
  <c r="AY53" i="26"/>
  <c r="AY47" i="26"/>
  <c r="AY56" i="26"/>
  <c r="AY61" i="26"/>
  <c r="AY57" i="26"/>
  <c r="AY60" i="26"/>
  <c r="AY73" i="26"/>
  <c r="BE44" i="26"/>
  <c r="BE48" i="26"/>
  <c r="BE43" i="26"/>
  <c r="BE52" i="26" s="1"/>
  <c r="BE42" i="26"/>
  <c r="BE46" i="26"/>
  <c r="BE55" i="26" s="1"/>
  <c r="BE53" i="26"/>
  <c r="BE57" i="26"/>
  <c r="BE41" i="26"/>
  <c r="BE45" i="26"/>
  <c r="BE54" i="26" s="1"/>
  <c r="BE56" i="26"/>
  <c r="BW57" i="26"/>
  <c r="BE47" i="26"/>
  <c r="BE51" i="26"/>
  <c r="BE50" i="26"/>
  <c r="BE49" i="26"/>
  <c r="BE73" i="26"/>
  <c r="EE44" i="26"/>
  <c r="EE48" i="26"/>
  <c r="EE41" i="26"/>
  <c r="EE42" i="26"/>
  <c r="EE46" i="26"/>
  <c r="EE55" i="26" s="1"/>
  <c r="EE51" i="26"/>
  <c r="EE47" i="26"/>
  <c r="EE49" i="26"/>
  <c r="EU55" i="26"/>
  <c r="EE45" i="26"/>
  <c r="EE54" i="26" s="1"/>
  <c r="EE53" i="26"/>
  <c r="EE43" i="26"/>
  <c r="EE52" i="26" s="1"/>
  <c r="EE50" i="26"/>
  <c r="EE73" i="26"/>
  <c r="EK42" i="26"/>
  <c r="EK46" i="26"/>
  <c r="EU49" i="26"/>
  <c r="EK43" i="26"/>
  <c r="EK44" i="26"/>
  <c r="EK48" i="26"/>
  <c r="EK47" i="26"/>
  <c r="EK45" i="26"/>
  <c r="EK49" i="26"/>
  <c r="EK41" i="26"/>
  <c r="EK73" i="26"/>
  <c r="J123" i="26"/>
  <c r="J124" i="26"/>
  <c r="J127" i="26"/>
  <c r="J136" i="26" s="1"/>
  <c r="J128" i="26"/>
  <c r="J137" i="26" s="1"/>
  <c r="J131" i="26"/>
  <c r="J132" i="26"/>
  <c r="J135" i="26"/>
  <c r="J139" i="26"/>
  <c r="J140" i="26"/>
  <c r="J143" i="26"/>
  <c r="J144" i="26"/>
  <c r="J147" i="26"/>
  <c r="J148" i="26"/>
  <c r="J155" i="26"/>
  <c r="J125" i="26"/>
  <c r="J134" i="26" s="1"/>
  <c r="J126" i="26"/>
  <c r="J129" i="26"/>
  <c r="J130" i="26"/>
  <c r="J133" i="26"/>
  <c r="J138" i="26"/>
  <c r="J141" i="26"/>
  <c r="J142" i="26"/>
  <c r="J145" i="26"/>
  <c r="J146" i="26"/>
  <c r="L125" i="26"/>
  <c r="L134" i="26" s="1"/>
  <c r="L126" i="26"/>
  <c r="L129" i="26"/>
  <c r="L130" i="26"/>
  <c r="L133" i="26"/>
  <c r="L138" i="26"/>
  <c r="L141" i="26"/>
  <c r="L142" i="26"/>
  <c r="L145" i="26"/>
  <c r="L146" i="26"/>
  <c r="L123" i="26"/>
  <c r="L124" i="26"/>
  <c r="L127" i="26"/>
  <c r="L136" i="26" s="1"/>
  <c r="L128" i="26"/>
  <c r="L137" i="26" s="1"/>
  <c r="L131" i="26"/>
  <c r="L132" i="26"/>
  <c r="L135" i="26"/>
  <c r="L139" i="26"/>
  <c r="L140" i="26"/>
  <c r="L143" i="26"/>
  <c r="L144" i="26"/>
  <c r="L155" i="26"/>
  <c r="Z41" i="26"/>
  <c r="Z42" i="26"/>
  <c r="Z43" i="26"/>
  <c r="Z44" i="26"/>
  <c r="Z45" i="26"/>
  <c r="Z46" i="26"/>
  <c r="Z47" i="26"/>
  <c r="Z48" i="26"/>
  <c r="Z49" i="26"/>
  <c r="AK50" i="26"/>
  <c r="Z50" i="26"/>
  <c r="Z73" i="26"/>
  <c r="AB41" i="26"/>
  <c r="AB42" i="26"/>
  <c r="AB43" i="26"/>
  <c r="AB44" i="26"/>
  <c r="AB45" i="26"/>
  <c r="AB46" i="26"/>
  <c r="AB47" i="26"/>
  <c r="AB48" i="26"/>
  <c r="AK48" i="26"/>
  <c r="AB73" i="26"/>
  <c r="DF42" i="26"/>
  <c r="DI42" i="26"/>
  <c r="DF41" i="26"/>
  <c r="DF73" i="26"/>
  <c r="CF41" i="26"/>
  <c r="CF43" i="26"/>
  <c r="CF52" i="26" s="1"/>
  <c r="CF45" i="26"/>
  <c r="CF54" i="26" s="1"/>
  <c r="CF47" i="26"/>
  <c r="CF49" i="26"/>
  <c r="CF42" i="26"/>
  <c r="CF44" i="26"/>
  <c r="CF46" i="26"/>
  <c r="CF55" i="26" s="1"/>
  <c r="CF48" i="26"/>
  <c r="CF50" i="26"/>
  <c r="CF51" i="26"/>
  <c r="CF53" i="26"/>
  <c r="CF57" i="26"/>
  <c r="CF59" i="26"/>
  <c r="CF61" i="26"/>
  <c r="CF63" i="26"/>
  <c r="CF66" i="26"/>
  <c r="CF68" i="26"/>
  <c r="DI68" i="26"/>
  <c r="CF56" i="26"/>
  <c r="CF58" i="26"/>
  <c r="CF60" i="26"/>
  <c r="CF62" i="26"/>
  <c r="CF64" i="26"/>
  <c r="CF65" i="26"/>
  <c r="CF67" i="26"/>
  <c r="CF73" i="26"/>
  <c r="DF123" i="26"/>
  <c r="DI124" i="26"/>
  <c r="DF155" i="26"/>
  <c r="DF124" i="26"/>
  <c r="DH155" i="26"/>
  <c r="DI122" i="26"/>
  <c r="AS44" i="26"/>
  <c r="AS48" i="26"/>
  <c r="AS43" i="26"/>
  <c r="AS42" i="26"/>
  <c r="AS46" i="26"/>
  <c r="AS47" i="26"/>
  <c r="AS53" i="26"/>
  <c r="AS57" i="26"/>
  <c r="AS61" i="26"/>
  <c r="AS49" i="26"/>
  <c r="AS52" i="26"/>
  <c r="AS56" i="26"/>
  <c r="AS60" i="26"/>
  <c r="AS64" i="26"/>
  <c r="AS41" i="26"/>
  <c r="AS50" i="26"/>
  <c r="AS51" i="26"/>
  <c r="AS55" i="26"/>
  <c r="AS45" i="26"/>
  <c r="AS59" i="26"/>
  <c r="AS67" i="26"/>
  <c r="AS62" i="26"/>
  <c r="AS66" i="26"/>
  <c r="AS54" i="26"/>
  <c r="AS63" i="26"/>
  <c r="AS65" i="26"/>
  <c r="AS69" i="26"/>
  <c r="AS58" i="26"/>
  <c r="AS68" i="26"/>
  <c r="BW69" i="26"/>
  <c r="AS73" i="26"/>
  <c r="DS44" i="26"/>
  <c r="DS48" i="26"/>
  <c r="DS41" i="26"/>
  <c r="DS42" i="26"/>
  <c r="DS46" i="26"/>
  <c r="DS55" i="26" s="1"/>
  <c r="DS43" i="26"/>
  <c r="DS52" i="26" s="1"/>
  <c r="DS45" i="26"/>
  <c r="DS54" i="26" s="1"/>
  <c r="DS51" i="26"/>
  <c r="DS59" i="26"/>
  <c r="DS63" i="26"/>
  <c r="DS56" i="26"/>
  <c r="DS60" i="26"/>
  <c r="DS64" i="26"/>
  <c r="DS49" i="26"/>
  <c r="DS50" i="26"/>
  <c r="DS53" i="26"/>
  <c r="DS57" i="26"/>
  <c r="DS65" i="26"/>
  <c r="DS62" i="26"/>
  <c r="DS66" i="26"/>
  <c r="DS47" i="26"/>
  <c r="DS61" i="26"/>
  <c r="DS67" i="26"/>
  <c r="DS58" i="26"/>
  <c r="EU67" i="26"/>
  <c r="DS73" i="26"/>
  <c r="DY42" i="26"/>
  <c r="DY46" i="26"/>
  <c r="DY55" i="26" s="1"/>
  <c r="DY50" i="26"/>
  <c r="DY43" i="26"/>
  <c r="DY52" i="26" s="1"/>
  <c r="DY44" i="26"/>
  <c r="DY48" i="26"/>
  <c r="DY41" i="26"/>
  <c r="DY53" i="26"/>
  <c r="DY57" i="26"/>
  <c r="DY61" i="26"/>
  <c r="DY49" i="26"/>
  <c r="DY58" i="26"/>
  <c r="EU61" i="26"/>
  <c r="DY47" i="26"/>
  <c r="DY51" i="26"/>
  <c r="DY45" i="26"/>
  <c r="DY54" i="26" s="1"/>
  <c r="DY56" i="26"/>
  <c r="DY60" i="26"/>
  <c r="DY59" i="26"/>
  <c r="DY73" i="26"/>
  <c r="I123" i="26"/>
  <c r="I125" i="26"/>
  <c r="I134" i="26" s="1"/>
  <c r="I126" i="26"/>
  <c r="I129" i="26"/>
  <c r="I130" i="26"/>
  <c r="I133" i="26"/>
  <c r="I138" i="26"/>
  <c r="I141" i="26"/>
  <c r="I142" i="26"/>
  <c r="I145" i="26"/>
  <c r="I146" i="26"/>
  <c r="I149" i="26"/>
  <c r="I124" i="26"/>
  <c r="I127" i="26"/>
  <c r="I136" i="26" s="1"/>
  <c r="I131" i="26"/>
  <c r="I132" i="26"/>
  <c r="I147" i="26"/>
  <c r="I148" i="26"/>
  <c r="I128" i="26"/>
  <c r="I137" i="26" s="1"/>
  <c r="I135" i="26"/>
  <c r="I144" i="26"/>
  <c r="I155" i="26"/>
  <c r="I139" i="26"/>
  <c r="I140" i="26"/>
  <c r="I143" i="26"/>
  <c r="O123" i="26"/>
  <c r="O124" i="26"/>
  <c r="O127" i="26"/>
  <c r="O136" i="26" s="1"/>
  <c r="O128" i="26"/>
  <c r="O137" i="26" s="1"/>
  <c r="O131" i="26"/>
  <c r="O132" i="26"/>
  <c r="O135" i="26"/>
  <c r="O139" i="26"/>
  <c r="O140" i="26"/>
  <c r="O143" i="26"/>
  <c r="O155" i="26"/>
  <c r="O125" i="26"/>
  <c r="O134" i="26" s="1"/>
  <c r="O126" i="26"/>
  <c r="O129" i="26"/>
  <c r="O130" i="26"/>
  <c r="O133" i="26"/>
  <c r="O138" i="26"/>
  <c r="O141" i="26"/>
  <c r="O142" i="26"/>
  <c r="I41" i="26"/>
  <c r="I42" i="26"/>
  <c r="I43" i="26"/>
  <c r="I52" i="26" s="1"/>
  <c r="I44" i="26"/>
  <c r="I45" i="26"/>
  <c r="I54" i="26" s="1"/>
  <c r="I47" i="26"/>
  <c r="I48" i="26"/>
  <c r="I46" i="26"/>
  <c r="I55" i="26" s="1"/>
  <c r="I49" i="26"/>
  <c r="I50" i="26"/>
  <c r="I53" i="26"/>
  <c r="I56" i="26"/>
  <c r="I51" i="26"/>
  <c r="I57" i="26"/>
  <c r="I58" i="26"/>
  <c r="I61" i="26"/>
  <c r="I62" i="26"/>
  <c r="I65" i="26"/>
  <c r="I66" i="26"/>
  <c r="I67" i="26"/>
  <c r="AK67" i="26"/>
  <c r="I59" i="26"/>
  <c r="I60" i="26"/>
  <c r="I63" i="26"/>
  <c r="I64" i="26"/>
  <c r="I73" i="26"/>
  <c r="O41" i="26"/>
  <c r="O42" i="26"/>
  <c r="O51" i="26"/>
  <c r="O53" i="26"/>
  <c r="O56" i="26"/>
  <c r="O57" i="26"/>
  <c r="O58" i="26"/>
  <c r="O59" i="26"/>
  <c r="O60" i="26"/>
  <c r="O61" i="26"/>
  <c r="O44" i="26"/>
  <c r="O46" i="26"/>
  <c r="O55" i="26" s="1"/>
  <c r="O49" i="26"/>
  <c r="AK61" i="26"/>
  <c r="O45" i="26"/>
  <c r="O54" i="26" s="1"/>
  <c r="O50" i="26"/>
  <c r="O47" i="26"/>
  <c r="O48" i="26"/>
  <c r="O43" i="26"/>
  <c r="O52" i="26" s="1"/>
  <c r="O73" i="26"/>
  <c r="CO41" i="26"/>
  <c r="CO43" i="26"/>
  <c r="CO52" i="26" s="1"/>
  <c r="CO42" i="26"/>
  <c r="CO44" i="26"/>
  <c r="CO56" i="26"/>
  <c r="CO58" i="26"/>
  <c r="CO46" i="26"/>
  <c r="CO55" i="26" s="1"/>
  <c r="CO48" i="26"/>
  <c r="CO45" i="26"/>
  <c r="CO54" i="26" s="1"/>
  <c r="CO47" i="26"/>
  <c r="CO49" i="26"/>
  <c r="CO51" i="26"/>
  <c r="CO53" i="26"/>
  <c r="CO57" i="26"/>
  <c r="CO59" i="26"/>
  <c r="CO50" i="26"/>
  <c r="DI59" i="26"/>
  <c r="CO73" i="26"/>
  <c r="CU42" i="26"/>
  <c r="CU44" i="26"/>
  <c r="CU43" i="26"/>
  <c r="CU52" i="26" s="1"/>
  <c r="CU46" i="26"/>
  <c r="CU48" i="26"/>
  <c r="CU51" i="26"/>
  <c r="CU53" i="26"/>
  <c r="CU45" i="26"/>
  <c r="CU47" i="26"/>
  <c r="CU49" i="26"/>
  <c r="DI53" i="26"/>
  <c r="CU41" i="26"/>
  <c r="CU50" i="26"/>
  <c r="CU73" i="26"/>
  <c r="DI125" i="26"/>
  <c r="DE155" i="26"/>
  <c r="DE123" i="26"/>
  <c r="DE125" i="26"/>
  <c r="DE124" i="26"/>
  <c r="CF155" i="26"/>
  <c r="CF124" i="26"/>
  <c r="CF126" i="26"/>
  <c r="CF128" i="26"/>
  <c r="CF137" i="26" s="1"/>
  <c r="CF130" i="26"/>
  <c r="CF132" i="26"/>
  <c r="CF138" i="26"/>
  <c r="CF140" i="26"/>
  <c r="CF142" i="26"/>
  <c r="CF144" i="26"/>
  <c r="CF146" i="26"/>
  <c r="CF148" i="26"/>
  <c r="CF150" i="26"/>
  <c r="CF123" i="26"/>
  <c r="CF125" i="26"/>
  <c r="CF134" i="26" s="1"/>
  <c r="CF127" i="26"/>
  <c r="CF136" i="26" s="1"/>
  <c r="CF129" i="26"/>
  <c r="CF131" i="26"/>
  <c r="CF133" i="26"/>
  <c r="CF135" i="26"/>
  <c r="CF139" i="26"/>
  <c r="CF141" i="26"/>
  <c r="CF143" i="26"/>
  <c r="CF145" i="26"/>
  <c r="CF147" i="26"/>
  <c r="CF149" i="26"/>
  <c r="DI150" i="26"/>
  <c r="BL43" i="26"/>
  <c r="BL47" i="26"/>
  <c r="BL42" i="26"/>
  <c r="BL41" i="26"/>
  <c r="BL45" i="26"/>
  <c r="BL49" i="26"/>
  <c r="BL46" i="26"/>
  <c r="BL50" i="26"/>
  <c r="BL48" i="26"/>
  <c r="BW50" i="26"/>
  <c r="BL44" i="26"/>
  <c r="BL73" i="26"/>
  <c r="BJ41" i="26"/>
  <c r="BJ45" i="26"/>
  <c r="BJ49" i="26"/>
  <c r="BJ44" i="26"/>
  <c r="BJ43" i="26"/>
  <c r="BJ52" i="26" s="1"/>
  <c r="BJ47" i="26"/>
  <c r="BJ48" i="26"/>
  <c r="BJ42" i="26"/>
  <c r="BJ46" i="26"/>
  <c r="BJ51" i="26"/>
  <c r="BJ50" i="26"/>
  <c r="BW52" i="26"/>
  <c r="BJ73" i="26"/>
  <c r="EU42" i="26"/>
  <c r="ER41" i="26"/>
  <c r="ER42" i="26"/>
  <c r="ER73" i="26"/>
  <c r="EU40" i="26"/>
  <c r="ET73" i="26"/>
  <c r="AH123" i="26"/>
  <c r="AH124" i="26"/>
  <c r="AH155" i="26"/>
  <c r="AK124" i="26"/>
  <c r="AK122" i="26"/>
  <c r="AJ155" i="26"/>
  <c r="AH42" i="26"/>
  <c r="AK42" i="26"/>
  <c r="AH73" i="26"/>
  <c r="AF41" i="26"/>
  <c r="AF42" i="26"/>
  <c r="AF43" i="26"/>
  <c r="AF44" i="26"/>
  <c r="AK44" i="26"/>
  <c r="AF73" i="26"/>
  <c r="CI42" i="26"/>
  <c r="CI44" i="26"/>
  <c r="CI51" i="26"/>
  <c r="CI53" i="26"/>
  <c r="CI57" i="26"/>
  <c r="CI59" i="26"/>
  <c r="CI61" i="26"/>
  <c r="CI63" i="26"/>
  <c r="CI43" i="26"/>
  <c r="CI52" i="26" s="1"/>
  <c r="CI46" i="26"/>
  <c r="CI55" i="26" s="1"/>
  <c r="CI48" i="26"/>
  <c r="CI50" i="26"/>
  <c r="CI56" i="26"/>
  <c r="CI45" i="26"/>
  <c r="CI54" i="26" s="1"/>
  <c r="CI49" i="26"/>
  <c r="CI58" i="26"/>
  <c r="CI60" i="26"/>
  <c r="CI62" i="26"/>
  <c r="CI64" i="26"/>
  <c r="CI65" i="26"/>
  <c r="CI41" i="26"/>
  <c r="CI47" i="26"/>
  <c r="DI65" i="26"/>
  <c r="CI73" i="26"/>
  <c r="DI137" i="26"/>
  <c r="CS155" i="26"/>
  <c r="CS124" i="26"/>
  <c r="CS126" i="26"/>
  <c r="CS128" i="26"/>
  <c r="CS137" i="26" s="1"/>
  <c r="CS130" i="26"/>
  <c r="CS132" i="26"/>
  <c r="CS123" i="26"/>
  <c r="CS125" i="26"/>
  <c r="CS134" i="26" s="1"/>
  <c r="CS129" i="26"/>
  <c r="CS133" i="26"/>
  <c r="CS127" i="26"/>
  <c r="CS136" i="26" s="1"/>
  <c r="CS131" i="26"/>
  <c r="CS135" i="26"/>
  <c r="CY124" i="26"/>
  <c r="CY126" i="26"/>
  <c r="CY128" i="26"/>
  <c r="CY130" i="26"/>
  <c r="CY123" i="26"/>
  <c r="CY125" i="26"/>
  <c r="CY127" i="26"/>
  <c r="CY129" i="26"/>
  <c r="CY131" i="26"/>
  <c r="DI131" i="26"/>
  <c r="CY155" i="26"/>
  <c r="BK42" i="26"/>
  <c r="BK46" i="26"/>
  <c r="BK50" i="26"/>
  <c r="BK41" i="26"/>
  <c r="BK44" i="26"/>
  <c r="BK48" i="26"/>
  <c r="BK45" i="26"/>
  <c r="BK51" i="26"/>
  <c r="BK43" i="26"/>
  <c r="BK47" i="26"/>
  <c r="BW51" i="26"/>
  <c r="BK49" i="26"/>
  <c r="BK73" i="26"/>
  <c r="DR41" i="26"/>
  <c r="DR45" i="26"/>
  <c r="DR54" i="26" s="1"/>
  <c r="DR49" i="26"/>
  <c r="DR42" i="26"/>
  <c r="DR43" i="26"/>
  <c r="DR52" i="26" s="1"/>
  <c r="DR47" i="26"/>
  <c r="DR56" i="26"/>
  <c r="DR60" i="26"/>
  <c r="DR64" i="26"/>
  <c r="DR44" i="26"/>
  <c r="DR48" i="26"/>
  <c r="DR50" i="26"/>
  <c r="DR53" i="26"/>
  <c r="DR57" i="26"/>
  <c r="DR61" i="26"/>
  <c r="DR46" i="26"/>
  <c r="DR55" i="26" s="1"/>
  <c r="DR62" i="26"/>
  <c r="DR66" i="26"/>
  <c r="DR63" i="26"/>
  <c r="DR67" i="26"/>
  <c r="DR58" i="26"/>
  <c r="DR68" i="26"/>
  <c r="DR51" i="26"/>
  <c r="DR59" i="26"/>
  <c r="DR65" i="26"/>
  <c r="EU68" i="26"/>
  <c r="DR73" i="26"/>
  <c r="G45" i="26"/>
  <c r="G52" i="26"/>
  <c r="G53" i="26"/>
  <c r="G54" i="26"/>
  <c r="G55" i="26"/>
  <c r="G56" i="26"/>
  <c r="G57" i="26"/>
  <c r="G58" i="26"/>
  <c r="G59" i="26"/>
  <c r="G60" i="26"/>
  <c r="G61" i="26"/>
  <c r="G62" i="26"/>
  <c r="G63" i="26"/>
  <c r="G64" i="26"/>
  <c r="G65" i="26"/>
  <c r="G43" i="26"/>
  <c r="G46" i="26"/>
  <c r="G49" i="26"/>
  <c r="G50" i="26"/>
  <c r="G41" i="26"/>
  <c r="G42" i="26"/>
  <c r="G51" i="26"/>
  <c r="G47" i="26"/>
  <c r="G48" i="26"/>
  <c r="G44" i="26"/>
  <c r="G66" i="26"/>
  <c r="G67" i="26"/>
  <c r="G68" i="26"/>
  <c r="G69" i="26"/>
  <c r="AK69" i="26"/>
  <c r="G73" i="26"/>
  <c r="CM42" i="26"/>
  <c r="CM44" i="26"/>
  <c r="CM41" i="26"/>
  <c r="CM46" i="26"/>
  <c r="CM55" i="26" s="1"/>
  <c r="CM48" i="26"/>
  <c r="CM51" i="26"/>
  <c r="CM53" i="26"/>
  <c r="CM57" i="26"/>
  <c r="CM59" i="26"/>
  <c r="CM61" i="26"/>
  <c r="CM45" i="26"/>
  <c r="CM54" i="26" s="1"/>
  <c r="CM47" i="26"/>
  <c r="CM49" i="26"/>
  <c r="CM50" i="26"/>
  <c r="DI61" i="26"/>
  <c r="CM43" i="26"/>
  <c r="CM52" i="26" s="1"/>
  <c r="CM56" i="26"/>
  <c r="CM58" i="26"/>
  <c r="CM60" i="26"/>
  <c r="CM73" i="26"/>
  <c r="BN41" i="26"/>
  <c r="BN45" i="26"/>
  <c r="BN44" i="26"/>
  <c r="BN43" i="26"/>
  <c r="BN47" i="26"/>
  <c r="BW48" i="26"/>
  <c r="BN46" i="26"/>
  <c r="BN48" i="26"/>
  <c r="BN42" i="26"/>
  <c r="BN73" i="26"/>
  <c r="AA123" i="26"/>
  <c r="AA124" i="26"/>
  <c r="AA127" i="26"/>
  <c r="AA128" i="26"/>
  <c r="AA131" i="26"/>
  <c r="AA155" i="26"/>
  <c r="AA126" i="26"/>
  <c r="AA125" i="26"/>
  <c r="AA130" i="26"/>
  <c r="AA129" i="26"/>
  <c r="AK40" i="26"/>
  <c r="AJ73" i="26"/>
  <c r="CR155" i="26"/>
  <c r="CR124" i="26"/>
  <c r="CR126" i="26"/>
  <c r="CR128" i="26"/>
  <c r="CR137" i="26" s="1"/>
  <c r="CR130" i="26"/>
  <c r="CR132" i="26"/>
  <c r="CR138" i="26"/>
  <c r="CR123" i="26"/>
  <c r="CR125" i="26"/>
  <c r="CR134" i="26" s="1"/>
  <c r="CR127" i="26"/>
  <c r="CR136" i="26" s="1"/>
  <c r="CR129" i="26"/>
  <c r="CR131" i="26"/>
  <c r="CR133" i="26"/>
  <c r="CR135" i="26"/>
  <c r="DI138" i="26"/>
  <c r="AT41" i="26"/>
  <c r="AT45" i="26"/>
  <c r="AT54" i="26" s="1"/>
  <c r="AT49" i="26"/>
  <c r="AT44" i="26"/>
  <c r="AT43" i="26"/>
  <c r="AT52" i="26" s="1"/>
  <c r="AT47" i="26"/>
  <c r="AT48" i="26"/>
  <c r="AT58" i="26"/>
  <c r="AT62" i="26"/>
  <c r="AT53" i="26"/>
  <c r="AT57" i="26"/>
  <c r="AT61" i="26"/>
  <c r="AT42" i="26"/>
  <c r="AT56" i="26"/>
  <c r="AT51" i="26"/>
  <c r="AT60" i="26"/>
  <c r="AT68" i="26"/>
  <c r="AT59" i="26"/>
  <c r="AT67" i="26"/>
  <c r="BW68" i="26"/>
  <c r="AT46" i="26"/>
  <c r="AT55" i="26" s="1"/>
  <c r="AT64" i="26"/>
  <c r="AT66" i="26"/>
  <c r="AT50" i="26"/>
  <c r="AT63" i="26"/>
  <c r="AT65" i="26"/>
  <c r="AT73" i="26"/>
  <c r="ED41" i="26"/>
  <c r="ED45" i="26"/>
  <c r="ED54" i="26" s="1"/>
  <c r="ED49" i="26"/>
  <c r="ED42" i="26"/>
  <c r="ED43" i="26"/>
  <c r="ED52" i="26" s="1"/>
  <c r="ED47" i="26"/>
  <c r="ED44" i="26"/>
  <c r="ED46" i="26"/>
  <c r="ED55" i="26" s="1"/>
  <c r="ED56" i="26"/>
  <c r="ED53" i="26"/>
  <c r="EU56" i="26"/>
  <c r="ED50" i="26"/>
  <c r="ED48" i="26"/>
  <c r="ED51" i="26"/>
  <c r="ED73" i="26"/>
  <c r="AF125" i="26"/>
  <c r="AF126" i="26"/>
  <c r="AF123" i="26"/>
  <c r="AF124" i="26"/>
  <c r="AF155" i="26"/>
  <c r="P41" i="26"/>
  <c r="P42" i="26"/>
  <c r="P43" i="26"/>
  <c r="P52" i="26" s="1"/>
  <c r="P44" i="26"/>
  <c r="P45" i="26"/>
  <c r="P54" i="26" s="1"/>
  <c r="P46" i="26"/>
  <c r="P55" i="26" s="1"/>
  <c r="P47" i="26"/>
  <c r="P48" i="26"/>
  <c r="P49" i="26"/>
  <c r="P50" i="26"/>
  <c r="P51" i="26"/>
  <c r="P53" i="26"/>
  <c r="P56" i="26"/>
  <c r="P57" i="26"/>
  <c r="P58" i="26"/>
  <c r="P59" i="26"/>
  <c r="P60" i="26"/>
  <c r="AK60" i="26"/>
  <c r="P73" i="26"/>
  <c r="DI141" i="26"/>
  <c r="CO155" i="26"/>
  <c r="CO125" i="26"/>
  <c r="CO134" i="26" s="1"/>
  <c r="CO124" i="26"/>
  <c r="CO126" i="26"/>
  <c r="CO128" i="26"/>
  <c r="CO137" i="26" s="1"/>
  <c r="CO130" i="26"/>
  <c r="CO132" i="26"/>
  <c r="CO138" i="26"/>
  <c r="CO140" i="26"/>
  <c r="CO123" i="26"/>
  <c r="CO127" i="26"/>
  <c r="CO136" i="26" s="1"/>
  <c r="CO131" i="26"/>
  <c r="CO135" i="26"/>
  <c r="CO139" i="26"/>
  <c r="CO129" i="26"/>
  <c r="CO133" i="26"/>
  <c r="CO141" i="26"/>
  <c r="AV43" i="26"/>
  <c r="AV52" i="26" s="1"/>
  <c r="AV47" i="26"/>
  <c r="AV42" i="26"/>
  <c r="AV41" i="26"/>
  <c r="AV45" i="26"/>
  <c r="AV54" i="26" s="1"/>
  <c r="AV49" i="26"/>
  <c r="AV46" i="26"/>
  <c r="AV55" i="26" s="1"/>
  <c r="AV50" i="26"/>
  <c r="AV56" i="26"/>
  <c r="AV60" i="26"/>
  <c r="AV64" i="26"/>
  <c r="AV48" i="26"/>
  <c r="AV51" i="26"/>
  <c r="AV59" i="26"/>
  <c r="AV63" i="26"/>
  <c r="AV44" i="26"/>
  <c r="AV58" i="26"/>
  <c r="AV66" i="26"/>
  <c r="AV57" i="26"/>
  <c r="AV65" i="26"/>
  <c r="BW66" i="26"/>
  <c r="AV62" i="26"/>
  <c r="AV53" i="26"/>
  <c r="AV61" i="26"/>
  <c r="AV73" i="26"/>
  <c r="EB43" i="26"/>
  <c r="EB52" i="26" s="1"/>
  <c r="EB47" i="26"/>
  <c r="EB44" i="26"/>
  <c r="EB41" i="26"/>
  <c r="EB45" i="26"/>
  <c r="EB54" i="26" s="1"/>
  <c r="EB42" i="26"/>
  <c r="EB58" i="26"/>
  <c r="EB50" i="26"/>
  <c r="EB51" i="26"/>
  <c r="EU58" i="26"/>
  <c r="EB48" i="26"/>
  <c r="EB56" i="26"/>
  <c r="EB49" i="26"/>
  <c r="EB57" i="26"/>
  <c r="EB46" i="26"/>
  <c r="EB55" i="26" s="1"/>
  <c r="EB53" i="26"/>
  <c r="EB73" i="26"/>
  <c r="R123" i="26"/>
  <c r="R124" i="26"/>
  <c r="R127" i="26"/>
  <c r="R136" i="26" s="1"/>
  <c r="R128" i="26"/>
  <c r="R137" i="26" s="1"/>
  <c r="R131" i="26"/>
  <c r="R132" i="26"/>
  <c r="R135" i="26"/>
  <c r="R139" i="26"/>
  <c r="R140" i="26"/>
  <c r="R155" i="26"/>
  <c r="R125" i="26"/>
  <c r="R134" i="26" s="1"/>
  <c r="R126" i="26"/>
  <c r="R129" i="26"/>
  <c r="R130" i="26"/>
  <c r="R133" i="26"/>
  <c r="R138" i="26"/>
  <c r="BP43" i="26"/>
  <c r="BP42" i="26"/>
  <c r="BP41" i="26"/>
  <c r="BP45" i="26"/>
  <c r="BW46" i="26"/>
  <c r="BP44" i="26"/>
  <c r="BP46" i="26"/>
  <c r="BP73" i="26"/>
  <c r="AX41" i="26"/>
  <c r="AX45" i="26"/>
  <c r="AX54" i="26" s="1"/>
  <c r="AX49" i="26"/>
  <c r="AX44" i="26"/>
  <c r="AX43" i="26"/>
  <c r="AX52" i="26" s="1"/>
  <c r="AX47" i="26"/>
  <c r="AX58" i="26"/>
  <c r="AX62" i="26"/>
  <c r="AX46" i="26"/>
  <c r="AX55" i="26" s="1"/>
  <c r="AX53" i="26"/>
  <c r="AX57" i="26"/>
  <c r="AX61" i="26"/>
  <c r="AX48" i="26"/>
  <c r="AX50" i="26"/>
  <c r="AX56" i="26"/>
  <c r="AX64" i="26"/>
  <c r="AX42" i="26"/>
  <c r="AX51" i="26"/>
  <c r="AX63" i="26"/>
  <c r="BW64" i="26"/>
  <c r="AX60" i="26"/>
  <c r="AX59" i="26"/>
  <c r="AX73" i="26"/>
  <c r="DQ42" i="26"/>
  <c r="DQ46" i="26"/>
  <c r="DQ50" i="26"/>
  <c r="DQ43" i="26"/>
  <c r="DQ44" i="26"/>
  <c r="DQ48" i="26"/>
  <c r="DQ53" i="26"/>
  <c r="DQ57" i="26"/>
  <c r="DQ61" i="26"/>
  <c r="DQ49" i="26"/>
  <c r="DQ54" i="26"/>
  <c r="DQ58" i="26"/>
  <c r="DQ62" i="26"/>
  <c r="DQ41" i="26"/>
  <c r="DQ47" i="26"/>
  <c r="DQ51" i="26"/>
  <c r="DQ55" i="26"/>
  <c r="DQ52" i="26"/>
  <c r="DQ63" i="26"/>
  <c r="DQ67" i="26"/>
  <c r="DQ60" i="26"/>
  <c r="DQ68" i="26"/>
  <c r="DQ59" i="26"/>
  <c r="DQ65" i="26"/>
  <c r="DQ69" i="26"/>
  <c r="DQ45" i="26"/>
  <c r="DQ56" i="26"/>
  <c r="DQ64" i="26"/>
  <c r="DQ66" i="26"/>
  <c r="EU69" i="26"/>
  <c r="DQ73" i="26"/>
  <c r="Q124" i="26"/>
  <c r="Q127" i="26"/>
  <c r="Q136" i="26" s="1"/>
  <c r="Q125" i="26"/>
  <c r="Q134" i="26" s="1"/>
  <c r="Q126" i="26"/>
  <c r="Q129" i="26"/>
  <c r="Q130" i="26"/>
  <c r="Q133" i="26"/>
  <c r="Q138" i="26"/>
  <c r="Q141" i="26"/>
  <c r="Q123" i="26"/>
  <c r="Q139" i="26"/>
  <c r="Q140" i="26"/>
  <c r="Q128" i="26"/>
  <c r="Q137" i="26" s="1"/>
  <c r="Q155" i="26"/>
  <c r="Q131" i="26"/>
  <c r="Q132" i="26"/>
  <c r="Q135" i="26"/>
  <c r="W155" i="26"/>
  <c r="W123" i="26"/>
  <c r="W124" i="26"/>
  <c r="W127" i="26"/>
  <c r="W128" i="26"/>
  <c r="W131" i="26"/>
  <c r="W132" i="26"/>
  <c r="W135" i="26"/>
  <c r="W126" i="26"/>
  <c r="W125" i="26"/>
  <c r="W134" i="26" s="1"/>
  <c r="W133" i="26"/>
  <c r="W129" i="26"/>
  <c r="W130" i="26"/>
  <c r="AG41" i="26"/>
  <c r="AG42" i="26"/>
  <c r="AG43" i="26"/>
  <c r="AK43" i="26"/>
  <c r="AG73" i="26"/>
  <c r="T41" i="26"/>
  <c r="T42" i="26"/>
  <c r="T43" i="26"/>
  <c r="T52" i="26" s="1"/>
  <c r="T44" i="26"/>
  <c r="T45" i="26"/>
  <c r="T54" i="26" s="1"/>
  <c r="T46" i="26"/>
  <c r="T55" i="26" s="1"/>
  <c r="T47" i="26"/>
  <c r="T48" i="26"/>
  <c r="T49" i="26"/>
  <c r="T50" i="26"/>
  <c r="T51" i="26"/>
  <c r="T53" i="26"/>
  <c r="T56" i="26"/>
  <c r="AK56" i="26"/>
  <c r="T73" i="26"/>
  <c r="CL42" i="26"/>
  <c r="CL44" i="26"/>
  <c r="CL46" i="26"/>
  <c r="CL55" i="26" s="1"/>
  <c r="CL48" i="26"/>
  <c r="CL50" i="26"/>
  <c r="CL41" i="26"/>
  <c r="CL43" i="26"/>
  <c r="CL52" i="26" s="1"/>
  <c r="CL45" i="26"/>
  <c r="CL54" i="26" s="1"/>
  <c r="CL47" i="26"/>
  <c r="CL49" i="26"/>
  <c r="CL56" i="26"/>
  <c r="CL58" i="26"/>
  <c r="CL60" i="26"/>
  <c r="CL62" i="26"/>
  <c r="CL53" i="26"/>
  <c r="DI62" i="26"/>
  <c r="CL51" i="26"/>
  <c r="CL57" i="26"/>
  <c r="CL59" i="26"/>
  <c r="CL61" i="26"/>
  <c r="CL73" i="26"/>
  <c r="CN41" i="26"/>
  <c r="CN43" i="26"/>
  <c r="CN52" i="26" s="1"/>
  <c r="CN45" i="26"/>
  <c r="CN54" i="26" s="1"/>
  <c r="CN47" i="26"/>
  <c r="CN49" i="26"/>
  <c r="CN42" i="26"/>
  <c r="CN44" i="26"/>
  <c r="CN46" i="26"/>
  <c r="CN55" i="26" s="1"/>
  <c r="CN48" i="26"/>
  <c r="DI60" i="26"/>
  <c r="CN51" i="26"/>
  <c r="CN53" i="26"/>
  <c r="CN57" i="26"/>
  <c r="CN59" i="26"/>
  <c r="CN50" i="26"/>
  <c r="CN56" i="26"/>
  <c r="CN58" i="26"/>
  <c r="CN60" i="26"/>
  <c r="CN73" i="26"/>
  <c r="CL123" i="26"/>
  <c r="CL125" i="26"/>
  <c r="CL134" i="26" s="1"/>
  <c r="CL127" i="26"/>
  <c r="CL136" i="26" s="1"/>
  <c r="CL129" i="26"/>
  <c r="CL131" i="26"/>
  <c r="CL133" i="26"/>
  <c r="CL135" i="26"/>
  <c r="CL139" i="26"/>
  <c r="CL141" i="26"/>
  <c r="CL143" i="26"/>
  <c r="DI144" i="26"/>
  <c r="CL155" i="26"/>
  <c r="CL124" i="26"/>
  <c r="CL126" i="26"/>
  <c r="CL128" i="26"/>
  <c r="CL137" i="26" s="1"/>
  <c r="CL142" i="26"/>
  <c r="CL144" i="26"/>
  <c r="CL132" i="26"/>
  <c r="CL140" i="26"/>
  <c r="CL130" i="26"/>
  <c r="CL138" i="26"/>
  <c r="DK127" i="26"/>
  <c r="DJ127" i="26"/>
  <c r="CN129" i="26"/>
  <c r="BO42" i="26"/>
  <c r="BO46" i="26"/>
  <c r="BW47" i="26"/>
  <c r="BO41" i="26"/>
  <c r="BO44" i="26"/>
  <c r="BO43" i="26"/>
  <c r="BO45" i="26"/>
  <c r="BO47" i="26"/>
  <c r="BO73" i="26"/>
  <c r="BW41" i="26"/>
  <c r="BU41" i="26"/>
  <c r="BU73" i="26"/>
  <c r="DT43" i="26"/>
  <c r="DT52" i="26" s="1"/>
  <c r="DT47" i="26"/>
  <c r="DT44" i="26"/>
  <c r="DT41" i="26"/>
  <c r="DT45" i="26"/>
  <c r="DT54" i="26" s="1"/>
  <c r="DT49" i="26"/>
  <c r="DT58" i="26"/>
  <c r="DT62" i="26"/>
  <c r="DT51" i="26"/>
  <c r="DT59" i="26"/>
  <c r="DT63" i="26"/>
  <c r="DT42" i="26"/>
  <c r="DT48" i="26"/>
  <c r="DT56" i="26"/>
  <c r="DT50" i="26"/>
  <c r="DT64" i="26"/>
  <c r="DT46" i="26"/>
  <c r="DT55" i="26" s="1"/>
  <c r="DT53" i="26"/>
  <c r="DT57" i="26"/>
  <c r="DT65" i="26"/>
  <c r="DT60" i="26"/>
  <c r="DT66" i="26"/>
  <c r="DT61" i="26"/>
  <c r="EU66" i="26"/>
  <c r="DT73" i="26"/>
  <c r="EH41" i="26"/>
  <c r="EH45" i="26"/>
  <c r="EH49" i="26"/>
  <c r="EH42" i="26"/>
  <c r="EH43" i="26"/>
  <c r="EH52" i="26" s="1"/>
  <c r="EH47" i="26"/>
  <c r="EH44" i="26"/>
  <c r="EH48" i="26"/>
  <c r="EH50" i="26"/>
  <c r="EU52" i="26"/>
  <c r="EH46" i="26"/>
  <c r="EH51" i="26"/>
  <c r="EH73" i="26"/>
  <c r="Z123" i="26"/>
  <c r="Z124" i="26"/>
  <c r="Z127" i="26"/>
  <c r="Z128" i="26"/>
  <c r="Z131" i="26"/>
  <c r="Z132" i="26"/>
  <c r="Z155" i="26"/>
  <c r="Z125" i="26"/>
  <c r="Z126" i="26"/>
  <c r="Z129" i="26"/>
  <c r="Z130" i="26"/>
  <c r="AB125" i="26"/>
  <c r="AB126" i="26"/>
  <c r="AB129" i="26"/>
  <c r="AB130" i="26"/>
  <c r="AB123" i="26"/>
  <c r="AB124" i="26"/>
  <c r="AB127" i="26"/>
  <c r="AB128" i="26"/>
  <c r="AB155" i="26"/>
  <c r="K44" i="26"/>
  <c r="K50" i="26"/>
  <c r="K53" i="26"/>
  <c r="K56" i="26"/>
  <c r="K57" i="26"/>
  <c r="K58" i="26"/>
  <c r="K59" i="26"/>
  <c r="K60" i="26"/>
  <c r="K61" i="26"/>
  <c r="K62" i="26"/>
  <c r="K63" i="26"/>
  <c r="K64" i="26"/>
  <c r="K45" i="26"/>
  <c r="K54" i="26" s="1"/>
  <c r="K47" i="26"/>
  <c r="K48" i="26"/>
  <c r="K51" i="26"/>
  <c r="K43" i="26"/>
  <c r="K52" i="26" s="1"/>
  <c r="K49" i="26"/>
  <c r="K65" i="26"/>
  <c r="K41" i="26"/>
  <c r="K42" i="26"/>
  <c r="K46" i="26"/>
  <c r="K55" i="26" s="1"/>
  <c r="AK65" i="26"/>
  <c r="K73" i="26"/>
  <c r="CK41" i="26"/>
  <c r="CK43" i="26"/>
  <c r="CK52" i="26" s="1"/>
  <c r="CK45" i="26"/>
  <c r="CK54" i="26" s="1"/>
  <c r="CK47" i="26"/>
  <c r="CK49" i="26"/>
  <c r="CK50" i="26"/>
  <c r="CK56" i="26"/>
  <c r="CK58" i="26"/>
  <c r="CK60" i="26"/>
  <c r="CK62" i="26"/>
  <c r="CK51" i="26"/>
  <c r="CK53" i="26"/>
  <c r="CK48" i="26"/>
  <c r="CK44" i="26"/>
  <c r="CK46" i="26"/>
  <c r="CK55" i="26" s="1"/>
  <c r="CK57" i="26"/>
  <c r="CK59" i="26"/>
  <c r="CK61" i="26"/>
  <c r="CK63" i="26"/>
  <c r="CK42" i="26"/>
  <c r="DI63" i="26"/>
  <c r="CK73" i="26"/>
  <c r="CQ42" i="26"/>
  <c r="CQ44" i="26"/>
  <c r="CQ50" i="26"/>
  <c r="CQ51" i="26"/>
  <c r="CQ53" i="26"/>
  <c r="CQ57" i="26"/>
  <c r="CQ41" i="26"/>
  <c r="DI57" i="26"/>
  <c r="CQ46" i="26"/>
  <c r="CQ55" i="26" s="1"/>
  <c r="CQ48" i="26"/>
  <c r="CQ56" i="26"/>
  <c r="CQ47" i="26"/>
  <c r="CQ45" i="26"/>
  <c r="CQ54" i="26" s="1"/>
  <c r="CQ49" i="26"/>
  <c r="CQ43" i="26"/>
  <c r="CQ52" i="26" s="1"/>
  <c r="CQ73" i="26"/>
  <c r="DI145" i="26"/>
  <c r="CK123" i="26"/>
  <c r="CK155" i="26"/>
  <c r="CK124" i="26"/>
  <c r="CK126" i="26"/>
  <c r="CK128" i="26"/>
  <c r="CK137" i="26" s="1"/>
  <c r="CK130" i="26"/>
  <c r="CK132" i="26"/>
  <c r="CK138" i="26"/>
  <c r="CK140" i="26"/>
  <c r="CK142" i="26"/>
  <c r="CK144" i="26"/>
  <c r="CK125" i="26"/>
  <c r="CK134" i="26" s="1"/>
  <c r="CK127" i="26"/>
  <c r="CK136" i="26" s="1"/>
  <c r="CK135" i="26"/>
  <c r="CK139" i="26"/>
  <c r="CK129" i="26"/>
  <c r="CK133" i="26"/>
  <c r="CK141" i="26"/>
  <c r="CK145" i="26"/>
  <c r="CK131" i="26"/>
  <c r="CK143" i="26"/>
  <c r="CQ124" i="26"/>
  <c r="CQ126" i="26"/>
  <c r="CQ128" i="26"/>
  <c r="CQ137" i="26" s="1"/>
  <c r="CQ130" i="26"/>
  <c r="CQ132" i="26"/>
  <c r="CQ138" i="26"/>
  <c r="CQ123" i="26"/>
  <c r="CQ125" i="26"/>
  <c r="CQ134" i="26" s="1"/>
  <c r="CQ127" i="26"/>
  <c r="CQ136" i="26" s="1"/>
  <c r="CQ129" i="26"/>
  <c r="CQ131" i="26"/>
  <c r="CQ133" i="26"/>
  <c r="CQ135" i="26"/>
  <c r="CQ139" i="26"/>
  <c r="DI139" i="26"/>
  <c r="CQ155" i="26"/>
  <c r="BC42" i="26"/>
  <c r="BC46" i="26"/>
  <c r="BC55" i="26" s="1"/>
  <c r="BC50" i="26"/>
  <c r="BC41" i="26"/>
  <c r="BC44" i="26"/>
  <c r="BC48" i="26"/>
  <c r="BC45" i="26"/>
  <c r="BC54" i="26" s="1"/>
  <c r="BC51" i="26"/>
  <c r="BC59" i="26"/>
  <c r="BC47" i="26"/>
  <c r="BC58" i="26"/>
  <c r="BW59" i="26"/>
  <c r="BC49" i="26"/>
  <c r="BC53" i="26"/>
  <c r="BC57" i="26"/>
  <c r="BC43" i="26"/>
  <c r="BC52" i="26" s="1"/>
  <c r="BC56" i="26"/>
  <c r="BC73" i="26"/>
  <c r="BI44" i="26"/>
  <c r="BI48" i="26"/>
  <c r="BI43" i="26"/>
  <c r="BI52" i="26" s="1"/>
  <c r="BI42" i="26"/>
  <c r="BI46" i="26"/>
  <c r="BI47" i="26"/>
  <c r="BI53" i="26"/>
  <c r="BI49" i="26"/>
  <c r="BW53" i="26"/>
  <c r="BI41" i="26"/>
  <c r="BI50" i="26"/>
  <c r="BI51" i="26"/>
  <c r="BI45" i="26"/>
  <c r="BI73" i="26"/>
  <c r="EI44" i="26"/>
  <c r="EI48" i="26"/>
  <c r="EI41" i="26"/>
  <c r="EI42" i="26"/>
  <c r="EI46" i="26"/>
  <c r="EI43" i="26"/>
  <c r="EI45" i="26"/>
  <c r="EI49" i="26"/>
  <c r="EI51" i="26"/>
  <c r="EU51" i="26"/>
  <c r="EI50" i="26"/>
  <c r="EI47" i="26"/>
  <c r="EI73" i="26"/>
  <c r="EO42" i="26"/>
  <c r="EU45" i="26"/>
  <c r="EO43" i="26"/>
  <c r="EO44" i="26"/>
  <c r="EO41" i="26"/>
  <c r="EO45" i="26"/>
  <c r="EO73" i="26"/>
  <c r="Y125" i="26"/>
  <c r="Y126" i="26"/>
  <c r="Y129" i="26"/>
  <c r="Y130" i="26"/>
  <c r="Y133" i="26"/>
  <c r="Y127" i="26"/>
  <c r="Y123" i="26"/>
  <c r="Y124" i="26"/>
  <c r="Y131" i="26"/>
  <c r="Y132" i="26"/>
  <c r="Y128" i="26"/>
  <c r="Y155" i="26"/>
  <c r="AE126" i="26"/>
  <c r="AE123" i="26"/>
  <c r="AE124" i="26"/>
  <c r="AE127" i="26"/>
  <c r="AE155" i="26"/>
  <c r="AE125" i="26"/>
  <c r="Y41" i="26"/>
  <c r="Y42" i="26"/>
  <c r="Y43" i="26"/>
  <c r="Y44" i="26"/>
  <c r="Y47" i="26"/>
  <c r="Y48" i="26"/>
  <c r="AK51" i="26"/>
  <c r="Y45" i="26"/>
  <c r="Y46" i="26"/>
  <c r="Y49" i="26"/>
  <c r="Y50" i="26"/>
  <c r="Y51" i="26"/>
  <c r="Y73" i="26"/>
  <c r="AK45" i="26"/>
  <c r="AE41" i="26"/>
  <c r="AE42" i="26"/>
  <c r="AE44" i="26"/>
  <c r="AE45" i="26"/>
  <c r="AE43" i="26"/>
  <c r="AE73" i="26"/>
  <c r="DE41" i="26"/>
  <c r="DE43" i="26"/>
  <c r="DI43" i="26"/>
  <c r="DE42" i="26"/>
  <c r="DE73" i="26"/>
  <c r="CJ41" i="26"/>
  <c r="CJ43" i="26"/>
  <c r="CJ52" i="26" s="1"/>
  <c r="CJ45" i="26"/>
  <c r="CJ54" i="26" s="1"/>
  <c r="CJ47" i="26"/>
  <c r="CJ49" i="26"/>
  <c r="CJ42" i="26"/>
  <c r="CJ44" i="26"/>
  <c r="CJ46" i="26"/>
  <c r="CJ55" i="26" s="1"/>
  <c r="CJ48" i="26"/>
  <c r="DI64" i="26"/>
  <c r="CJ51" i="26"/>
  <c r="CJ53" i="26"/>
  <c r="CJ57" i="26"/>
  <c r="CJ59" i="26"/>
  <c r="CJ61" i="26"/>
  <c r="CJ63" i="26"/>
  <c r="CJ50" i="26"/>
  <c r="CJ56" i="26"/>
  <c r="CJ58" i="26"/>
  <c r="CJ60" i="26"/>
  <c r="CJ62" i="26"/>
  <c r="CJ64" i="26"/>
  <c r="CJ73" i="26"/>
  <c r="CT123" i="26"/>
  <c r="CT125" i="26"/>
  <c r="CT134" i="26" s="1"/>
  <c r="CT127" i="26"/>
  <c r="CT136" i="26" s="1"/>
  <c r="CT129" i="26"/>
  <c r="CT131" i="26"/>
  <c r="CT133" i="26"/>
  <c r="CT135" i="26"/>
  <c r="DI136" i="26"/>
  <c r="CT126" i="26"/>
  <c r="CT155" i="26"/>
  <c r="CT124" i="26"/>
  <c r="CT130" i="26"/>
  <c r="CT132" i="26"/>
  <c r="CT128" i="26"/>
  <c r="CV155" i="26"/>
  <c r="CV124" i="26"/>
  <c r="CV126" i="26"/>
  <c r="CV128" i="26"/>
  <c r="CV130" i="26"/>
  <c r="CV132" i="26"/>
  <c r="CV123" i="26"/>
  <c r="CV125" i="26"/>
  <c r="CV134" i="26" s="1"/>
  <c r="CV127" i="26"/>
  <c r="CV129" i="26"/>
  <c r="CV131" i="26"/>
  <c r="CV133" i="26"/>
  <c r="DI134" i="26"/>
  <c r="AW44" i="26"/>
  <c r="AW48" i="26"/>
  <c r="AW43" i="26"/>
  <c r="AW52" i="26" s="1"/>
  <c r="AW42" i="26"/>
  <c r="AW46" i="26"/>
  <c r="AW55" i="26" s="1"/>
  <c r="AW53" i="26"/>
  <c r="AW57" i="26"/>
  <c r="AW61" i="26"/>
  <c r="AW45" i="26"/>
  <c r="AW54" i="26" s="1"/>
  <c r="AW50" i="26"/>
  <c r="AW56" i="26"/>
  <c r="AW60" i="26"/>
  <c r="AW64" i="26"/>
  <c r="AW47" i="26"/>
  <c r="AW51" i="26"/>
  <c r="AW63" i="26"/>
  <c r="AW41" i="26"/>
  <c r="AW49" i="26"/>
  <c r="AW58" i="26"/>
  <c r="AW59" i="26"/>
  <c r="AW65" i="26"/>
  <c r="AW62" i="26"/>
  <c r="BW65" i="26"/>
  <c r="AW73" i="26"/>
  <c r="DW44" i="26"/>
  <c r="DW48" i="26"/>
  <c r="DW41" i="26"/>
  <c r="DW42" i="26"/>
  <c r="DW46" i="26"/>
  <c r="DW55" i="26" s="1"/>
  <c r="DW49" i="26"/>
  <c r="DW51" i="26"/>
  <c r="DW59" i="26"/>
  <c r="DW63" i="26"/>
  <c r="DW43" i="26"/>
  <c r="DW52" i="26" s="1"/>
  <c r="DW47" i="26"/>
  <c r="DW50" i="26"/>
  <c r="DW56" i="26"/>
  <c r="DW60" i="26"/>
  <c r="EU63" i="26"/>
  <c r="DW45" i="26"/>
  <c r="DW54" i="26" s="1"/>
  <c r="DW53" i="26"/>
  <c r="DW61" i="26"/>
  <c r="DW58" i="26"/>
  <c r="DW57" i="26"/>
  <c r="DW62" i="26"/>
  <c r="DW73" i="26"/>
  <c r="EC42" i="26"/>
  <c r="EC46" i="26"/>
  <c r="EC55" i="26" s="1"/>
  <c r="EC50" i="26"/>
  <c r="EC43" i="26"/>
  <c r="EC52" i="26" s="1"/>
  <c r="EC44" i="26"/>
  <c r="EC48" i="26"/>
  <c r="EC47" i="26"/>
  <c r="EC49" i="26"/>
  <c r="EC53" i="26"/>
  <c r="EC57" i="26"/>
  <c r="EC41" i="26"/>
  <c r="EC45" i="26"/>
  <c r="EC54" i="26" s="1"/>
  <c r="EU57" i="26"/>
  <c r="EC51" i="26"/>
  <c r="EC56" i="26"/>
  <c r="EC73" i="26"/>
  <c r="M125" i="26"/>
  <c r="M134" i="26" s="1"/>
  <c r="M126" i="26"/>
  <c r="M129" i="26"/>
  <c r="M130" i="26"/>
  <c r="M133" i="26"/>
  <c r="M138" i="26"/>
  <c r="M141" i="26"/>
  <c r="M142" i="26"/>
  <c r="M145" i="26"/>
  <c r="M124" i="26"/>
  <c r="M127" i="26"/>
  <c r="M136" i="26" s="1"/>
  <c r="M123" i="26"/>
  <c r="M143" i="26"/>
  <c r="M131" i="26"/>
  <c r="M132" i="26"/>
  <c r="M128" i="26"/>
  <c r="M137" i="26" s="1"/>
  <c r="M135" i="26"/>
  <c r="M144" i="26"/>
  <c r="M155" i="26"/>
  <c r="M139" i="26"/>
  <c r="M140" i="26"/>
  <c r="S123" i="26"/>
  <c r="S124" i="26"/>
  <c r="S127" i="26"/>
  <c r="S136" i="26" s="1"/>
  <c r="S128" i="26"/>
  <c r="S137" i="26" s="1"/>
  <c r="S131" i="26"/>
  <c r="S132" i="26"/>
  <c r="S135" i="26"/>
  <c r="S139" i="26"/>
  <c r="S155" i="26"/>
  <c r="S125" i="26"/>
  <c r="S134" i="26" s="1"/>
  <c r="S126" i="26"/>
  <c r="S138" i="26"/>
  <c r="S129" i="26"/>
  <c r="S130" i="26"/>
  <c r="S133" i="26"/>
  <c r="M41" i="26"/>
  <c r="M42" i="26"/>
  <c r="M43" i="26"/>
  <c r="M52" i="26" s="1"/>
  <c r="M44" i="26"/>
  <c r="M45" i="26"/>
  <c r="M54" i="26" s="1"/>
  <c r="M46" i="26"/>
  <c r="M55" i="26" s="1"/>
  <c r="M49" i="26"/>
  <c r="M50" i="26"/>
  <c r="M47" i="26"/>
  <c r="M48" i="26"/>
  <c r="M51" i="26"/>
  <c r="M53" i="26"/>
  <c r="M56" i="26"/>
  <c r="M59" i="26"/>
  <c r="M60" i="26"/>
  <c r="M63" i="26"/>
  <c r="AK63" i="26"/>
  <c r="M57" i="26"/>
  <c r="M58" i="26"/>
  <c r="M61" i="26"/>
  <c r="M62" i="26"/>
  <c r="M73" i="26"/>
  <c r="S43" i="26"/>
  <c r="S52" i="26" s="1"/>
  <c r="S53" i="26"/>
  <c r="S56" i="26"/>
  <c r="S57" i="26"/>
  <c r="S41" i="26"/>
  <c r="S42" i="26"/>
  <c r="S47" i="26"/>
  <c r="S48" i="26"/>
  <c r="AK57" i="26"/>
  <c r="S44" i="26"/>
  <c r="S50" i="26"/>
  <c r="S46" i="26"/>
  <c r="S55" i="26" s="1"/>
  <c r="S45" i="26"/>
  <c r="S54" i="26" s="1"/>
  <c r="S51" i="26"/>
  <c r="S49" i="26"/>
  <c r="S73" i="26"/>
  <c r="CS41" i="26"/>
  <c r="CS43" i="26"/>
  <c r="CS52" i="26" s="1"/>
  <c r="CS45" i="26"/>
  <c r="CS54" i="26" s="1"/>
  <c r="CS47" i="26"/>
  <c r="CS49" i="26"/>
  <c r="CS42" i="26"/>
  <c r="CS44" i="26"/>
  <c r="CS50" i="26"/>
  <c r="CS51" i="26"/>
  <c r="CS53" i="26"/>
  <c r="CS48" i="26"/>
  <c r="DI55" i="26"/>
  <c r="CS46" i="26"/>
  <c r="CS55" i="26" s="1"/>
  <c r="CS73" i="26"/>
  <c r="DI49" i="26"/>
  <c r="CY42" i="26"/>
  <c r="CY44" i="26"/>
  <c r="CY43" i="26"/>
  <c r="CY46" i="26"/>
  <c r="CY48" i="26"/>
  <c r="CY41" i="26"/>
  <c r="CY47" i="26"/>
  <c r="CY45" i="26"/>
  <c r="CY49" i="26"/>
  <c r="CY73" i="26"/>
  <c r="CH123" i="26"/>
  <c r="CH125" i="26"/>
  <c r="CH134" i="26" s="1"/>
  <c r="CH127" i="26"/>
  <c r="CH136" i="26" s="1"/>
  <c r="CH129" i="26"/>
  <c r="CH131" i="26"/>
  <c r="CH133" i="26"/>
  <c r="CH135" i="26"/>
  <c r="CH139" i="26"/>
  <c r="CH141" i="26"/>
  <c r="CH143" i="26"/>
  <c r="CH145" i="26"/>
  <c r="CH147" i="26"/>
  <c r="DI148" i="26"/>
  <c r="CH126" i="26"/>
  <c r="CH155" i="26"/>
  <c r="CH124" i="26"/>
  <c r="CH128" i="26"/>
  <c r="CH137" i="26" s="1"/>
  <c r="CH142" i="26"/>
  <c r="CH144" i="26"/>
  <c r="CH130" i="26"/>
  <c r="CH132" i="26"/>
  <c r="CH138" i="26"/>
  <c r="CH140" i="26"/>
  <c r="CH146" i="26"/>
  <c r="CH148" i="26"/>
  <c r="CJ155" i="26"/>
  <c r="CJ124" i="26"/>
  <c r="CJ126" i="26"/>
  <c r="CJ128" i="26"/>
  <c r="CJ137" i="26" s="1"/>
  <c r="CJ130" i="26"/>
  <c r="CJ132" i="26"/>
  <c r="CJ138" i="26"/>
  <c r="CJ140" i="26"/>
  <c r="CJ142" i="26"/>
  <c r="CJ144" i="26"/>
  <c r="CJ146" i="26"/>
  <c r="CJ123" i="26"/>
  <c r="CJ125" i="26"/>
  <c r="CJ134" i="26" s="1"/>
  <c r="CJ127" i="26"/>
  <c r="CJ136" i="26" s="1"/>
  <c r="CJ129" i="26"/>
  <c r="CJ131" i="26"/>
  <c r="CJ133" i="26"/>
  <c r="CJ135" i="26"/>
  <c r="CJ139" i="26"/>
  <c r="CJ141" i="26"/>
  <c r="CJ143" i="26"/>
  <c r="CJ145" i="26"/>
  <c r="DI146" i="26"/>
  <c r="EU43" i="26"/>
  <c r="EQ41" i="26"/>
  <c r="EQ42" i="26"/>
  <c r="EQ43" i="26"/>
  <c r="EQ73" i="26"/>
  <c r="X125" i="26"/>
  <c r="X134" i="26" s="1"/>
  <c r="X126" i="26"/>
  <c r="X129" i="26"/>
  <c r="X130" i="26"/>
  <c r="X133" i="26"/>
  <c r="X123" i="26"/>
  <c r="X124" i="26"/>
  <c r="X127" i="26"/>
  <c r="X128" i="26"/>
  <c r="X131" i="26"/>
  <c r="X132" i="26"/>
  <c r="X155" i="26"/>
  <c r="DI149" i="26"/>
  <c r="CG155" i="26"/>
  <c r="CG123" i="26"/>
  <c r="CG125" i="26"/>
  <c r="CG134" i="26" s="1"/>
  <c r="CG124" i="26"/>
  <c r="CG126" i="26"/>
  <c r="CG128" i="26"/>
  <c r="CG137" i="26" s="1"/>
  <c r="CG130" i="26"/>
  <c r="CG132" i="26"/>
  <c r="CG138" i="26"/>
  <c r="CG140" i="26"/>
  <c r="CG142" i="26"/>
  <c r="CG144" i="26"/>
  <c r="CG146" i="26"/>
  <c r="CG148" i="26"/>
  <c r="CG127" i="26"/>
  <c r="CG136" i="26" s="1"/>
  <c r="CG129" i="26"/>
  <c r="CG133" i="26"/>
  <c r="CG141" i="26"/>
  <c r="CG145" i="26"/>
  <c r="CG149" i="26"/>
  <c r="CG131" i="26"/>
  <c r="CG135" i="26"/>
  <c r="CG139" i="26"/>
  <c r="CG143" i="26"/>
  <c r="CG147" i="26"/>
  <c r="DU42" i="26"/>
  <c r="DU46" i="26"/>
  <c r="DU55" i="26" s="1"/>
  <c r="DU50" i="26"/>
  <c r="DU43" i="26"/>
  <c r="DU52" i="26" s="1"/>
  <c r="DU44" i="26"/>
  <c r="DU48" i="26"/>
  <c r="DU47" i="26"/>
  <c r="DU53" i="26"/>
  <c r="DU57" i="26"/>
  <c r="DU61" i="26"/>
  <c r="DU45" i="26"/>
  <c r="DU54" i="26" s="1"/>
  <c r="DU58" i="26"/>
  <c r="DU62" i="26"/>
  <c r="DU51" i="26"/>
  <c r="DU56" i="26"/>
  <c r="DU59" i="26"/>
  <c r="DU41" i="26"/>
  <c r="DU64" i="26"/>
  <c r="DU63" i="26"/>
  <c r="DU65" i="26"/>
  <c r="DU49" i="26"/>
  <c r="DU60" i="26"/>
  <c r="EU65" i="26"/>
  <c r="DU73" i="26"/>
  <c r="DD41" i="26"/>
  <c r="DD43" i="26"/>
  <c r="DD42" i="26"/>
  <c r="DD44" i="26"/>
  <c r="DI44" i="26"/>
  <c r="DD73" i="26"/>
  <c r="AU42" i="26"/>
  <c r="AU46" i="26"/>
  <c r="AU55" i="26" s="1"/>
  <c r="AU50" i="26"/>
  <c r="AU41" i="26"/>
  <c r="AU44" i="26"/>
  <c r="AU48" i="26"/>
  <c r="AU45" i="26"/>
  <c r="AU54" i="26" s="1"/>
  <c r="AU51" i="26"/>
  <c r="AU59" i="26"/>
  <c r="AU63" i="26"/>
  <c r="AU43" i="26"/>
  <c r="AU52" i="26" s="1"/>
  <c r="AU47" i="26"/>
  <c r="AU58" i="26"/>
  <c r="AU62" i="26"/>
  <c r="AU49" i="26"/>
  <c r="AU53" i="26"/>
  <c r="AU57" i="26"/>
  <c r="AU65" i="26"/>
  <c r="AU60" i="26"/>
  <c r="AU61" i="26"/>
  <c r="AU67" i="26"/>
  <c r="AU56" i="26"/>
  <c r="AU64" i="26"/>
  <c r="AU66" i="26"/>
  <c r="BW67" i="26"/>
  <c r="AU73" i="26"/>
  <c r="BA44" i="26"/>
  <c r="BA48" i="26"/>
  <c r="BA43" i="26"/>
  <c r="BA52" i="26" s="1"/>
  <c r="BA42" i="26"/>
  <c r="BA46" i="26"/>
  <c r="BA55" i="26" s="1"/>
  <c r="BA41" i="26"/>
  <c r="BA47" i="26"/>
  <c r="BA50" i="26"/>
  <c r="BA53" i="26"/>
  <c r="BA57" i="26"/>
  <c r="BA61" i="26"/>
  <c r="BA49" i="26"/>
  <c r="BA56" i="26"/>
  <c r="BA60" i="26"/>
  <c r="BW61" i="26"/>
  <c r="BA51" i="26"/>
  <c r="BA59" i="26"/>
  <c r="BA45" i="26"/>
  <c r="BA54" i="26" s="1"/>
  <c r="BA58" i="26"/>
  <c r="BA73" i="26"/>
  <c r="EA44" i="26"/>
  <c r="EA48" i="26"/>
  <c r="EA41" i="26"/>
  <c r="EA42" i="26"/>
  <c r="EA46" i="26"/>
  <c r="EA55" i="26" s="1"/>
  <c r="EA45" i="26"/>
  <c r="EA54" i="26" s="1"/>
  <c r="EA50" i="26"/>
  <c r="EA51" i="26"/>
  <c r="EA59" i="26"/>
  <c r="EA56" i="26"/>
  <c r="EU59" i="26"/>
  <c r="EA43" i="26"/>
  <c r="EA52" i="26" s="1"/>
  <c r="EA49" i="26"/>
  <c r="EA53" i="26"/>
  <c r="EA57" i="26"/>
  <c r="EA47" i="26"/>
  <c r="EA58" i="26"/>
  <c r="EA73" i="26"/>
  <c r="EG42" i="26"/>
  <c r="EG46" i="26"/>
  <c r="EG50" i="26"/>
  <c r="EG43" i="26"/>
  <c r="EG52" i="26" s="1"/>
  <c r="EG44" i="26"/>
  <c r="EG48" i="26"/>
  <c r="EG53" i="26"/>
  <c r="EU53" i="26"/>
  <c r="EG41" i="26"/>
  <c r="EG47" i="26"/>
  <c r="EG51" i="26"/>
  <c r="EG45" i="26"/>
  <c r="EG49" i="26"/>
  <c r="EG73" i="26"/>
  <c r="AG124" i="26"/>
  <c r="AG125" i="26"/>
  <c r="AG123" i="26"/>
  <c r="AG155" i="26"/>
  <c r="H125" i="26"/>
  <c r="H134" i="26" s="1"/>
  <c r="H126" i="26"/>
  <c r="H129" i="26"/>
  <c r="H130" i="26"/>
  <c r="H133" i="26"/>
  <c r="H138" i="26"/>
  <c r="H141" i="26"/>
  <c r="H142" i="26"/>
  <c r="H145" i="26"/>
  <c r="H146" i="26"/>
  <c r="H149" i="26"/>
  <c r="H150" i="26"/>
  <c r="H123" i="26"/>
  <c r="H124" i="26"/>
  <c r="H127" i="26"/>
  <c r="H136" i="26" s="1"/>
  <c r="H128" i="26"/>
  <c r="H137" i="26" s="1"/>
  <c r="H131" i="26"/>
  <c r="H132" i="26"/>
  <c r="H135" i="26"/>
  <c r="H139" i="26"/>
  <c r="H140" i="26"/>
  <c r="H143" i="26"/>
  <c r="H144" i="26"/>
  <c r="H147" i="26"/>
  <c r="H148" i="26"/>
  <c r="H155" i="26"/>
  <c r="V42" i="26"/>
  <c r="V43" i="26"/>
  <c r="V52" i="26" s="1"/>
  <c r="V44" i="26"/>
  <c r="V45" i="26"/>
  <c r="V54" i="26" s="1"/>
  <c r="V46" i="26"/>
  <c r="V47" i="26"/>
  <c r="V48" i="26"/>
  <c r="V49" i="26"/>
  <c r="V50" i="26"/>
  <c r="AK54" i="26"/>
  <c r="V51" i="26"/>
  <c r="V53" i="26"/>
  <c r="V73" i="26"/>
  <c r="L41" i="26"/>
  <c r="L42" i="26"/>
  <c r="L43" i="26"/>
  <c r="L52" i="26" s="1"/>
  <c r="L44" i="26"/>
  <c r="L45" i="26"/>
  <c r="L54" i="26" s="1"/>
  <c r="L46" i="26"/>
  <c r="L55" i="26" s="1"/>
  <c r="L47" i="26"/>
  <c r="L48" i="26"/>
  <c r="L49" i="26"/>
  <c r="L50" i="26"/>
  <c r="L51" i="26"/>
  <c r="L53" i="26"/>
  <c r="L56" i="26"/>
  <c r="L57" i="26"/>
  <c r="L58" i="26"/>
  <c r="L59" i="26"/>
  <c r="L60" i="26"/>
  <c r="L61" i="26"/>
  <c r="L62" i="26"/>
  <c r="L63" i="26"/>
  <c r="L64" i="26"/>
  <c r="AK64" i="26"/>
  <c r="L73" i="26"/>
  <c r="DB42" i="26"/>
  <c r="DB44" i="26"/>
  <c r="DB46" i="26"/>
  <c r="DB41" i="26"/>
  <c r="DB43" i="26"/>
  <c r="DB45" i="26"/>
  <c r="DI46" i="26"/>
  <c r="DB73" i="26"/>
  <c r="CV41" i="26"/>
  <c r="CV43" i="26"/>
  <c r="CV52" i="26" s="1"/>
  <c r="CV45" i="26"/>
  <c r="CV47" i="26"/>
  <c r="CV49" i="26"/>
  <c r="CV42" i="26"/>
  <c r="CV44" i="26"/>
  <c r="CV46" i="26"/>
  <c r="CV48" i="26"/>
  <c r="CV50" i="26"/>
  <c r="DI52" i="26"/>
  <c r="CV51" i="26"/>
  <c r="CV73" i="26"/>
  <c r="DB123" i="26"/>
  <c r="DB125" i="26"/>
  <c r="DB127" i="26"/>
  <c r="DI128" i="26"/>
  <c r="DB124" i="26"/>
  <c r="DB126" i="26"/>
  <c r="DB155" i="26"/>
  <c r="DB128" i="26"/>
  <c r="DK126" i="26"/>
  <c r="DJ126" i="26"/>
  <c r="BD43" i="26"/>
  <c r="BD52" i="26" s="1"/>
  <c r="BD47" i="26"/>
  <c r="BD42" i="26"/>
  <c r="BD41" i="26"/>
  <c r="BD45" i="26"/>
  <c r="BD54" i="26" s="1"/>
  <c r="BD49" i="26"/>
  <c r="BD46" i="26"/>
  <c r="BD55" i="26" s="1"/>
  <c r="BD56" i="26"/>
  <c r="BD44" i="26"/>
  <c r="BD48" i="26"/>
  <c r="BD51" i="26"/>
  <c r="BD50" i="26"/>
  <c r="BD58" i="26"/>
  <c r="BD53" i="26"/>
  <c r="BD57" i="26"/>
  <c r="BW58" i="26"/>
  <c r="BD73" i="26"/>
  <c r="BW40" i="26"/>
  <c r="BV73" i="26"/>
  <c r="EJ43" i="26"/>
  <c r="EJ47" i="26"/>
  <c r="EU50" i="26"/>
  <c r="EJ44" i="26"/>
  <c r="EJ41" i="26"/>
  <c r="EJ45" i="26"/>
  <c r="EJ49" i="26"/>
  <c r="EJ42" i="26"/>
  <c r="EJ48" i="26"/>
  <c r="EJ46" i="26"/>
  <c r="EJ50" i="26"/>
  <c r="EJ73" i="26"/>
  <c r="EP41" i="26"/>
  <c r="EU44" i="26"/>
  <c r="EP42" i="26"/>
  <c r="EP43" i="26"/>
  <c r="EP44" i="26"/>
  <c r="EP73" i="26"/>
  <c r="K123" i="26"/>
  <c r="K124" i="26"/>
  <c r="K127" i="26"/>
  <c r="K136" i="26" s="1"/>
  <c r="K128" i="26"/>
  <c r="K137" i="26" s="1"/>
  <c r="K131" i="26"/>
  <c r="K132" i="26"/>
  <c r="K135" i="26"/>
  <c r="K139" i="26"/>
  <c r="K140" i="26"/>
  <c r="K143" i="26"/>
  <c r="K144" i="26"/>
  <c r="K147" i="26"/>
  <c r="K155" i="26"/>
  <c r="K126" i="26"/>
  <c r="K125" i="26"/>
  <c r="K134" i="26" s="1"/>
  <c r="K130" i="26"/>
  <c r="K133" i="26"/>
  <c r="K146" i="26"/>
  <c r="K142" i="26"/>
  <c r="K138" i="26"/>
  <c r="K141" i="26"/>
  <c r="K129" i="26"/>
  <c r="K145" i="26"/>
  <c r="U41" i="26"/>
  <c r="U42" i="26"/>
  <c r="U43" i="26"/>
  <c r="U52" i="26" s="1"/>
  <c r="U44" i="26"/>
  <c r="U45" i="26"/>
  <c r="U54" i="26" s="1"/>
  <c r="U46" i="26"/>
  <c r="U55" i="26" s="1"/>
  <c r="U49" i="26"/>
  <c r="U51" i="26"/>
  <c r="U47" i="26"/>
  <c r="U48" i="26"/>
  <c r="U53" i="26"/>
  <c r="AK55" i="26"/>
  <c r="U50" i="26"/>
  <c r="U73" i="26"/>
  <c r="AK49" i="26"/>
  <c r="AA44" i="26"/>
  <c r="AA47" i="26"/>
  <c r="AA48" i="26"/>
  <c r="AA43" i="26"/>
  <c r="AA41" i="26"/>
  <c r="AA42" i="26"/>
  <c r="AA49" i="26"/>
  <c r="AA46" i="26"/>
  <c r="AA45" i="26"/>
  <c r="AA73" i="26"/>
  <c r="DA41" i="26"/>
  <c r="DA43" i="26"/>
  <c r="DI47" i="26"/>
  <c r="DA45" i="26"/>
  <c r="DA47" i="26"/>
  <c r="DA42" i="26"/>
  <c r="DA46" i="26"/>
  <c r="DA44" i="26"/>
  <c r="DA73" i="26"/>
  <c r="DI41" i="26"/>
  <c r="DG41" i="26"/>
  <c r="DG73" i="26"/>
  <c r="DI129" i="26"/>
  <c r="DA155" i="26"/>
  <c r="DA123" i="26"/>
  <c r="DA124" i="26"/>
  <c r="DA126" i="26"/>
  <c r="DA128" i="26"/>
  <c r="DA125" i="26"/>
  <c r="DA129" i="26"/>
  <c r="DA127" i="26"/>
  <c r="DG123" i="26"/>
  <c r="DI123" i="26"/>
  <c r="DG155" i="26"/>
  <c r="BS42" i="26"/>
  <c r="BW43" i="26"/>
  <c r="BS41" i="26"/>
  <c r="BS43" i="26"/>
  <c r="BS73" i="26"/>
  <c r="BB41" i="26"/>
  <c r="BB45" i="26"/>
  <c r="BB54" i="26" s="1"/>
  <c r="BB49" i="26"/>
  <c r="BB44" i="26"/>
  <c r="BB43" i="26"/>
  <c r="BB52" i="26" s="1"/>
  <c r="BB47" i="26"/>
  <c r="BB42" i="26"/>
  <c r="BB48" i="26"/>
  <c r="BB58" i="26"/>
  <c r="BB50" i="26"/>
  <c r="BB53" i="26"/>
  <c r="BB57" i="26"/>
  <c r="BB56" i="26"/>
  <c r="BB60" i="26"/>
  <c r="BB59" i="26"/>
  <c r="BW60" i="26"/>
  <c r="BB51" i="26"/>
  <c r="BB46" i="26"/>
  <c r="BB55" i="26" s="1"/>
  <c r="BB73" i="26"/>
  <c r="DX43" i="26"/>
  <c r="DX52" i="26" s="1"/>
  <c r="DX47" i="26"/>
  <c r="DX44" i="26"/>
  <c r="DX41" i="26"/>
  <c r="DX45" i="26"/>
  <c r="DX54" i="26" s="1"/>
  <c r="DX49" i="26"/>
  <c r="DX48" i="26"/>
  <c r="DX58" i="26"/>
  <c r="DX62" i="26"/>
  <c r="DX46" i="26"/>
  <c r="DX55" i="26" s="1"/>
  <c r="DX51" i="26"/>
  <c r="DX59" i="26"/>
  <c r="EU62" i="26"/>
  <c r="DX50" i="26"/>
  <c r="DX56" i="26"/>
  <c r="DX60" i="26"/>
  <c r="DX42" i="26"/>
  <c r="DX61" i="26"/>
  <c r="DX53" i="26"/>
  <c r="DX57" i="26"/>
  <c r="DX73" i="26"/>
  <c r="DV41" i="26"/>
  <c r="DV45" i="26"/>
  <c r="DV54" i="26" s="1"/>
  <c r="DV49" i="26"/>
  <c r="DV42" i="26"/>
  <c r="DV43" i="26"/>
  <c r="DV52" i="26" s="1"/>
  <c r="DV47" i="26"/>
  <c r="DV46" i="26"/>
  <c r="DV55" i="26" s="1"/>
  <c r="DV50" i="26"/>
  <c r="DV56" i="26"/>
  <c r="DV60" i="26"/>
  <c r="DV64" i="26"/>
  <c r="DV53" i="26"/>
  <c r="DV57" i="26"/>
  <c r="DV61" i="26"/>
  <c r="EU64" i="26"/>
  <c r="DV44" i="26"/>
  <c r="DV51" i="26"/>
  <c r="DV58" i="26"/>
  <c r="DV59" i="26"/>
  <c r="DV62" i="26"/>
  <c r="DV48" i="26"/>
  <c r="DV63" i="26"/>
  <c r="DV73" i="26"/>
  <c r="N123" i="26"/>
  <c r="N124" i="26"/>
  <c r="N127" i="26"/>
  <c r="N136" i="26" s="1"/>
  <c r="N128" i="26"/>
  <c r="N137" i="26" s="1"/>
  <c r="N131" i="26"/>
  <c r="N132" i="26"/>
  <c r="N135" i="26"/>
  <c r="N139" i="26"/>
  <c r="N140" i="26"/>
  <c r="N143" i="26"/>
  <c r="N144" i="26"/>
  <c r="N155" i="26"/>
  <c r="N125" i="26"/>
  <c r="N134" i="26" s="1"/>
  <c r="N126" i="26"/>
  <c r="N129" i="26"/>
  <c r="N130" i="26"/>
  <c r="N133" i="26"/>
  <c r="N138" i="26"/>
  <c r="N141" i="26"/>
  <c r="N142" i="26"/>
  <c r="P125" i="26"/>
  <c r="P134" i="26" s="1"/>
  <c r="P126" i="26"/>
  <c r="P129" i="26"/>
  <c r="P130" i="26"/>
  <c r="P133" i="26"/>
  <c r="P138" i="26"/>
  <c r="P141" i="26"/>
  <c r="P142" i="26"/>
  <c r="P123" i="26"/>
  <c r="P124" i="26"/>
  <c r="P127" i="26"/>
  <c r="P136" i="26" s="1"/>
  <c r="P128" i="26"/>
  <c r="P137" i="26" s="1"/>
  <c r="P131" i="26"/>
  <c r="P132" i="26"/>
  <c r="P135" i="26"/>
  <c r="P139" i="26"/>
  <c r="P140" i="26"/>
  <c r="P155" i="26"/>
  <c r="N41" i="26"/>
  <c r="N42" i="26"/>
  <c r="N43" i="26"/>
  <c r="N52" i="26" s="1"/>
  <c r="N44" i="26"/>
  <c r="N45" i="26"/>
  <c r="N54" i="26" s="1"/>
  <c r="N46" i="26"/>
  <c r="N55" i="26" s="1"/>
  <c r="N47" i="26"/>
  <c r="N48" i="26"/>
  <c r="N49" i="26"/>
  <c r="AK62" i="26"/>
  <c r="N50" i="26"/>
  <c r="N56" i="26"/>
  <c r="N51" i="26"/>
  <c r="N59" i="26"/>
  <c r="N60" i="26"/>
  <c r="N53" i="26"/>
  <c r="N57" i="26"/>
  <c r="N58" i="26"/>
  <c r="N61" i="26"/>
  <c r="N62" i="26"/>
  <c r="N73" i="26"/>
  <c r="H41" i="26"/>
  <c r="H42" i="26"/>
  <c r="H43" i="26"/>
  <c r="H52" i="26" s="1"/>
  <c r="H44" i="26"/>
  <c r="H45" i="26"/>
  <c r="H54" i="26" s="1"/>
  <c r="H46" i="26"/>
  <c r="H55" i="26" s="1"/>
  <c r="H47" i="26"/>
  <c r="H48" i="26"/>
  <c r="H49" i="26"/>
  <c r="H50" i="26"/>
  <c r="H51" i="26"/>
  <c r="H53" i="26"/>
  <c r="H56" i="26"/>
  <c r="H57" i="26"/>
  <c r="H58" i="26"/>
  <c r="H59" i="26"/>
  <c r="H60" i="26"/>
  <c r="H61" i="26"/>
  <c r="H62" i="26"/>
  <c r="H63" i="26"/>
  <c r="H64" i="26"/>
  <c r="H65" i="26"/>
  <c r="AK68" i="26"/>
  <c r="H66" i="26"/>
  <c r="H67" i="26"/>
  <c r="H68" i="26"/>
  <c r="H73" i="26"/>
  <c r="CT42" i="26"/>
  <c r="CT44" i="26"/>
  <c r="CT46" i="26"/>
  <c r="CT48" i="26"/>
  <c r="CT50" i="26"/>
  <c r="CT41" i="26"/>
  <c r="CT43" i="26"/>
  <c r="CT52" i="26" s="1"/>
  <c r="CT45" i="26"/>
  <c r="CT54" i="26" s="1"/>
  <c r="CT47" i="26"/>
  <c r="CT49" i="26"/>
  <c r="DI54" i="26"/>
  <c r="CT51" i="26"/>
  <c r="CT53" i="26"/>
  <c r="CT73" i="26"/>
  <c r="CR41" i="26"/>
  <c r="CR43" i="26"/>
  <c r="CR52" i="26" s="1"/>
  <c r="CR45" i="26"/>
  <c r="CR54" i="26" s="1"/>
  <c r="CR47" i="26"/>
  <c r="CR49" i="26"/>
  <c r="CR42" i="26"/>
  <c r="CR44" i="26"/>
  <c r="CR46" i="26"/>
  <c r="CR55" i="26" s="1"/>
  <c r="CR48" i="26"/>
  <c r="DI56" i="26"/>
  <c r="CR50" i="26"/>
  <c r="CR51" i="26"/>
  <c r="CR53" i="26"/>
  <c r="CR56" i="26"/>
  <c r="CR73" i="26"/>
  <c r="CE124" i="26"/>
  <c r="CE126" i="26"/>
  <c r="CE128" i="26"/>
  <c r="CE130" i="26"/>
  <c r="CE132" i="26"/>
  <c r="CE134" i="26"/>
  <c r="CE136" i="26"/>
  <c r="CE138" i="26"/>
  <c r="CE140" i="26"/>
  <c r="CE142" i="26"/>
  <c r="CE144" i="26"/>
  <c r="CE146" i="26"/>
  <c r="CE148" i="26"/>
  <c r="CE150" i="26"/>
  <c r="CE123" i="26"/>
  <c r="CE125" i="26"/>
  <c r="CE127" i="26"/>
  <c r="CE129" i="26"/>
  <c r="CE131" i="26"/>
  <c r="CE133" i="26"/>
  <c r="CE135" i="26"/>
  <c r="CE137" i="26"/>
  <c r="CE139" i="26"/>
  <c r="CE141" i="26"/>
  <c r="CE143" i="26"/>
  <c r="CE145" i="26"/>
  <c r="CE147" i="26"/>
  <c r="CE149" i="26"/>
  <c r="CE151" i="26"/>
  <c r="DI151" i="26"/>
  <c r="CE155" i="26"/>
  <c r="BG42" i="26"/>
  <c r="BG46" i="26"/>
  <c r="BG55" i="26" s="1"/>
  <c r="BG50" i="26"/>
  <c r="BG41" i="26"/>
  <c r="BG44" i="26"/>
  <c r="BG48" i="26"/>
  <c r="BG43" i="26"/>
  <c r="BG52" i="26" s="1"/>
  <c r="BG49" i="26"/>
  <c r="BG51" i="26"/>
  <c r="BW55" i="26"/>
  <c r="BG45" i="26"/>
  <c r="BG54" i="26" s="1"/>
  <c r="BG53" i="26"/>
  <c r="BG47" i="26"/>
  <c r="BG73" i="26"/>
  <c r="BM44" i="26"/>
  <c r="BM48" i="26"/>
  <c r="BW49" i="26"/>
  <c r="BM43" i="26"/>
  <c r="BM42" i="26"/>
  <c r="BM46" i="26"/>
  <c r="BM45" i="26"/>
  <c r="BM47" i="26"/>
  <c r="BM41" i="26"/>
  <c r="BM49" i="26"/>
  <c r="BM73" i="26"/>
  <c r="EM44" i="26"/>
  <c r="EU47" i="26"/>
  <c r="EM41" i="26"/>
  <c r="EM42" i="26"/>
  <c r="EM46" i="26"/>
  <c r="EM43" i="26"/>
  <c r="EM47" i="26"/>
  <c r="EM45" i="26"/>
  <c r="EM73" i="26"/>
  <c r="EU41" i="26"/>
  <c r="ES41" i="26"/>
  <c r="ES73" i="26"/>
  <c r="AC125" i="26"/>
  <c r="AC126" i="26"/>
  <c r="AC129" i="26"/>
  <c r="AC124" i="26"/>
  <c r="AC123" i="26"/>
  <c r="AC127" i="26"/>
  <c r="AC128" i="26"/>
  <c r="AC155" i="26"/>
  <c r="AI155" i="26"/>
  <c r="AI123" i="26"/>
  <c r="AK123" i="26"/>
  <c r="AC41" i="26"/>
  <c r="AC42" i="26"/>
  <c r="AC43" i="26"/>
  <c r="AC44" i="26"/>
  <c r="AK47" i="26"/>
  <c r="AC45" i="26"/>
  <c r="AC46" i="26"/>
  <c r="AC47" i="26"/>
  <c r="AC73" i="26"/>
  <c r="AK41" i="26"/>
  <c r="AI41" i="26"/>
  <c r="AI73" i="26"/>
  <c r="CH42" i="26"/>
  <c r="CH44" i="26"/>
  <c r="CH46" i="26"/>
  <c r="CH55" i="26" s="1"/>
  <c r="CH48" i="26"/>
  <c r="CH50" i="26"/>
  <c r="CH41" i="26"/>
  <c r="CH43" i="26"/>
  <c r="CH52" i="26" s="1"/>
  <c r="CH45" i="26"/>
  <c r="CH54" i="26" s="1"/>
  <c r="CH47" i="26"/>
  <c r="CH49" i="26"/>
  <c r="CH56" i="26"/>
  <c r="CH58" i="26"/>
  <c r="CH60" i="26"/>
  <c r="CH62" i="26"/>
  <c r="CH64" i="26"/>
  <c r="CH53" i="26"/>
  <c r="DI66" i="26"/>
  <c r="CH57" i="26"/>
  <c r="CH59" i="26"/>
  <c r="CH61" i="26"/>
  <c r="CH63" i="26"/>
  <c r="CH65" i="26"/>
  <c r="CH51" i="26"/>
  <c r="CH66" i="26"/>
  <c r="CH73" i="26"/>
  <c r="CZ41" i="26"/>
  <c r="CZ43" i="26"/>
  <c r="CZ45" i="26"/>
  <c r="CZ47" i="26"/>
  <c r="CZ42" i="26"/>
  <c r="CZ44" i="26"/>
  <c r="CZ46" i="26"/>
  <c r="CZ48" i="26"/>
  <c r="DI48" i="26"/>
  <c r="CZ73" i="26"/>
  <c r="CX123" i="26"/>
  <c r="CX125" i="26"/>
  <c r="CX127" i="26"/>
  <c r="CX129" i="26"/>
  <c r="CX131" i="26"/>
  <c r="DI132" i="26"/>
  <c r="CX124" i="26"/>
  <c r="CX155" i="26"/>
  <c r="CX126" i="26"/>
  <c r="CX128" i="26"/>
  <c r="CX130" i="26"/>
  <c r="CX132" i="26"/>
  <c r="CZ155" i="26"/>
  <c r="CZ124" i="26"/>
  <c r="CZ126" i="26"/>
  <c r="CZ128" i="26"/>
  <c r="CZ130" i="26"/>
  <c r="CZ123" i="26"/>
  <c r="CZ125" i="26"/>
  <c r="CZ127" i="26"/>
  <c r="CZ129" i="26"/>
  <c r="DI130" i="26"/>
  <c r="H27" i="21" l="1"/>
  <c r="G27" i="21"/>
  <c r="H27" i="18"/>
  <c r="G27" i="18"/>
  <c r="AM40" i="26"/>
  <c r="AL40" i="26"/>
  <c r="DK142" i="26"/>
  <c r="DC153" i="26"/>
  <c r="DC157" i="26" s="1"/>
  <c r="DD153" i="26"/>
  <c r="DD157" i="26" s="1"/>
  <c r="DC154" i="26"/>
  <c r="DC159" i="26" s="1"/>
  <c r="DD154" i="26"/>
  <c r="DD159" i="26" s="1"/>
  <c r="CN153" i="26"/>
  <c r="CN157" i="26" s="1"/>
  <c r="H26" i="18"/>
  <c r="H26" i="21"/>
  <c r="AI71" i="26"/>
  <c r="AI75" i="26" s="1"/>
  <c r="AI72" i="26"/>
  <c r="AI77" i="26" s="1"/>
  <c r="DK130" i="26"/>
  <c r="DJ130" i="26"/>
  <c r="CZ153" i="26"/>
  <c r="CZ157" i="26" s="1"/>
  <c r="CZ154" i="26"/>
  <c r="CZ159" i="26" s="1"/>
  <c r="DJ132" i="26"/>
  <c r="DK132" i="26"/>
  <c r="DJ66" i="26"/>
  <c r="DK66" i="26"/>
  <c r="AM47" i="26"/>
  <c r="AL47" i="26"/>
  <c r="AC71" i="26"/>
  <c r="AC75" i="26" s="1"/>
  <c r="AC72" i="26"/>
  <c r="AC77" i="26" s="1"/>
  <c r="AM129" i="26"/>
  <c r="AL129" i="26"/>
  <c r="BX55" i="26"/>
  <c r="BY55" i="26"/>
  <c r="CT71" i="26"/>
  <c r="CT75" i="26" s="1"/>
  <c r="CT72" i="26"/>
  <c r="CT77" i="26" s="1"/>
  <c r="H71" i="26"/>
  <c r="H75" i="26" s="1"/>
  <c r="H72" i="26"/>
  <c r="H77" i="26" s="1"/>
  <c r="AL62" i="26"/>
  <c r="AM62" i="26"/>
  <c r="AL142" i="26"/>
  <c r="AM142" i="26"/>
  <c r="DV71" i="26"/>
  <c r="DV75" i="26" s="1"/>
  <c r="DV72" i="26"/>
  <c r="DV77" i="26" s="1"/>
  <c r="BB71" i="26"/>
  <c r="BB75" i="26" s="1"/>
  <c r="BB72" i="26"/>
  <c r="BB77" i="26" s="1"/>
  <c r="BX43" i="26"/>
  <c r="BY43" i="26"/>
  <c r="DG153" i="26"/>
  <c r="DG157" i="26" s="1"/>
  <c r="DG154" i="26"/>
  <c r="DG159" i="26" s="1"/>
  <c r="DJ41" i="26"/>
  <c r="DK41" i="26"/>
  <c r="AM49" i="26"/>
  <c r="AL49" i="26"/>
  <c r="AM147" i="26"/>
  <c r="AL147" i="26"/>
  <c r="EP71" i="26"/>
  <c r="EP75" i="26" s="1"/>
  <c r="EP72" i="26"/>
  <c r="EP77" i="26" s="1"/>
  <c r="EJ71" i="26"/>
  <c r="EJ75" i="26" s="1"/>
  <c r="EJ72" i="26"/>
  <c r="EJ77" i="26" s="1"/>
  <c r="BX58" i="26"/>
  <c r="BY58" i="26"/>
  <c r="BD71" i="26"/>
  <c r="BD75" i="26" s="1"/>
  <c r="BD72" i="26"/>
  <c r="BD77" i="26" s="1"/>
  <c r="DB71" i="26"/>
  <c r="DB75" i="26" s="1"/>
  <c r="DB72" i="26"/>
  <c r="DB77" i="26" s="1"/>
  <c r="V71" i="26"/>
  <c r="V75" i="26" s="1"/>
  <c r="V72" i="26"/>
  <c r="V77" i="26" s="1"/>
  <c r="DJ44" i="26"/>
  <c r="DK44" i="26"/>
  <c r="DD71" i="26"/>
  <c r="DD75" i="26" s="1"/>
  <c r="DD72" i="26"/>
  <c r="DD77" i="26" s="1"/>
  <c r="DU71" i="26"/>
  <c r="DU75" i="26" s="1"/>
  <c r="DU72" i="26"/>
  <c r="DU77" i="26" s="1"/>
  <c r="CG153" i="26"/>
  <c r="CG157" i="26" s="1"/>
  <c r="CG154" i="26"/>
  <c r="CG159" i="26" s="1"/>
  <c r="EV43" i="26"/>
  <c r="EW43" i="26"/>
  <c r="CJ153" i="26"/>
  <c r="CJ157" i="26" s="1"/>
  <c r="CJ154" i="26"/>
  <c r="CJ159" i="26" s="1"/>
  <c r="DJ148" i="26"/>
  <c r="DK148" i="26"/>
  <c r="CH153" i="26"/>
  <c r="CH157" i="26" s="1"/>
  <c r="CH154" i="26"/>
  <c r="CH159" i="26" s="1"/>
  <c r="DK134" i="26"/>
  <c r="DJ134" i="26"/>
  <c r="DJ64" i="26"/>
  <c r="DK64" i="26"/>
  <c r="DK43" i="26"/>
  <c r="DJ43" i="26"/>
  <c r="AE71" i="26"/>
  <c r="AE75" i="26" s="1"/>
  <c r="AE72" i="26"/>
  <c r="AE77" i="26" s="1"/>
  <c r="AM51" i="26"/>
  <c r="AL51" i="26"/>
  <c r="AM127" i="26"/>
  <c r="AL127" i="26"/>
  <c r="AE153" i="26"/>
  <c r="AE157" i="26" s="1"/>
  <c r="AE154" i="26"/>
  <c r="AE159" i="26" s="1"/>
  <c r="AM133" i="26"/>
  <c r="AL133" i="26"/>
  <c r="EW45" i="26"/>
  <c r="EV45" i="26"/>
  <c r="EI71" i="26"/>
  <c r="EI75" i="26" s="1"/>
  <c r="EI72" i="26"/>
  <c r="EI77" i="26" s="1"/>
  <c r="BX53" i="26"/>
  <c r="BY53" i="26"/>
  <c r="DK139" i="26"/>
  <c r="DJ139" i="26"/>
  <c r="CQ154" i="26"/>
  <c r="CQ159" i="26" s="1"/>
  <c r="CQ153" i="26"/>
  <c r="CQ157" i="26" s="1"/>
  <c r="DJ145" i="26"/>
  <c r="DK145" i="26"/>
  <c r="AL65" i="26"/>
  <c r="AM65" i="26"/>
  <c r="AL130" i="26"/>
  <c r="AM130" i="26"/>
  <c r="Z153" i="26"/>
  <c r="Z157" i="26" s="1"/>
  <c r="Z154" i="26"/>
  <c r="Z159" i="26" s="1"/>
  <c r="EV52" i="26"/>
  <c r="EW52" i="26"/>
  <c r="BU71" i="26"/>
  <c r="BU75" i="26" s="1"/>
  <c r="BU72" i="26"/>
  <c r="BU77" i="26" s="1"/>
  <c r="BY47" i="26"/>
  <c r="BX47" i="26"/>
  <c r="CL153" i="26"/>
  <c r="CL157" i="26" s="1"/>
  <c r="CL154" i="26"/>
  <c r="CL159" i="26" s="1"/>
  <c r="AG71" i="26"/>
  <c r="AG75" i="26" s="1"/>
  <c r="AG72" i="26"/>
  <c r="AG77" i="26" s="1"/>
  <c r="BP71" i="26"/>
  <c r="BP75" i="26" s="1"/>
  <c r="BP72" i="26"/>
  <c r="BP77" i="26" s="1"/>
  <c r="AM131" i="26"/>
  <c r="AL131" i="26"/>
  <c r="BN71" i="26"/>
  <c r="BN75" i="26" s="1"/>
  <c r="BN72" i="26"/>
  <c r="BN77" i="26" s="1"/>
  <c r="DJ61" i="26"/>
  <c r="DK61" i="26"/>
  <c r="CM71" i="26"/>
  <c r="CM75" i="26" s="1"/>
  <c r="CM72" i="26"/>
  <c r="CM77" i="26" s="1"/>
  <c r="AL69" i="26"/>
  <c r="AM69" i="26"/>
  <c r="DR71" i="26"/>
  <c r="DR75" i="26" s="1"/>
  <c r="DR72" i="26"/>
  <c r="DR77" i="26" s="1"/>
  <c r="CY153" i="26"/>
  <c r="CY157" i="26" s="1"/>
  <c r="CY154" i="26"/>
  <c r="CY159" i="26" s="1"/>
  <c r="DJ65" i="26"/>
  <c r="DK65" i="26"/>
  <c r="AL44" i="26"/>
  <c r="AM44" i="26"/>
  <c r="AF71" i="26"/>
  <c r="AF75" i="26" s="1"/>
  <c r="AF72" i="26"/>
  <c r="AF77" i="26" s="1"/>
  <c r="AH71" i="26"/>
  <c r="AH75" i="26" s="1"/>
  <c r="AH72" i="26"/>
  <c r="AH77" i="26" s="1"/>
  <c r="EV40" i="26"/>
  <c r="EW40" i="26"/>
  <c r="EV42" i="26"/>
  <c r="EW42" i="26"/>
  <c r="BY50" i="26"/>
  <c r="BX50" i="26"/>
  <c r="CU71" i="26"/>
  <c r="CU75" i="26" s="1"/>
  <c r="CU72" i="26"/>
  <c r="CU77" i="26" s="1"/>
  <c r="AL61" i="26"/>
  <c r="AM61" i="26"/>
  <c r="AS71" i="26"/>
  <c r="AS75" i="26" s="1"/>
  <c r="AS72" i="26"/>
  <c r="AS77" i="26" s="1"/>
  <c r="DH157" i="26"/>
  <c r="DH159" i="26"/>
  <c r="DF153" i="26"/>
  <c r="DF157" i="26" s="1"/>
  <c r="DF154" i="26"/>
  <c r="DF159" i="26" s="1"/>
  <c r="AL50" i="26"/>
  <c r="AM50" i="26"/>
  <c r="EE71" i="26"/>
  <c r="EE75" i="26" s="1"/>
  <c r="EE72" i="26"/>
  <c r="EE77" i="26" s="1"/>
  <c r="BX57" i="26"/>
  <c r="BY57" i="26"/>
  <c r="BX63" i="26"/>
  <c r="BY63" i="26"/>
  <c r="DK45" i="26"/>
  <c r="DJ45" i="26"/>
  <c r="W71" i="26"/>
  <c r="W75" i="26" s="1"/>
  <c r="W72" i="26"/>
  <c r="W77" i="26" s="1"/>
  <c r="EV60" i="26"/>
  <c r="EW60" i="26"/>
  <c r="BX56" i="26"/>
  <c r="BY56" i="26"/>
  <c r="BF71" i="26"/>
  <c r="BF75" i="26" s="1"/>
  <c r="BF72" i="26"/>
  <c r="BF77" i="26" s="1"/>
  <c r="BX62" i="26"/>
  <c r="BY62" i="26"/>
  <c r="X71" i="26"/>
  <c r="X75" i="26" s="1"/>
  <c r="X72" i="26"/>
  <c r="X77" i="26" s="1"/>
  <c r="AL58" i="26"/>
  <c r="AM58" i="26"/>
  <c r="EW48" i="26"/>
  <c r="EV48" i="26"/>
  <c r="BR71" i="26"/>
  <c r="BR75" i="26" s="1"/>
  <c r="BR72" i="26"/>
  <c r="BR77" i="26" s="1"/>
  <c r="DJ69" i="26"/>
  <c r="DK69" i="26"/>
  <c r="AL128" i="26"/>
  <c r="AM128" i="26"/>
  <c r="EW46" i="26"/>
  <c r="EV46" i="26"/>
  <c r="BH71" i="26"/>
  <c r="BH75" i="26" s="1"/>
  <c r="BH72" i="26"/>
  <c r="BH77" i="26" s="1"/>
  <c r="DJ140" i="26"/>
  <c r="DK140" i="26"/>
  <c r="CP153" i="26"/>
  <c r="CP157" i="26" s="1"/>
  <c r="CP154" i="26"/>
  <c r="CP159" i="26" s="1"/>
  <c r="DK58" i="26"/>
  <c r="DJ58" i="26"/>
  <c r="CP71" i="26"/>
  <c r="CP75" i="26" s="1"/>
  <c r="CP72" i="26"/>
  <c r="CP77" i="26" s="1"/>
  <c r="U153" i="26"/>
  <c r="U157" i="26" s="1"/>
  <c r="U154" i="26"/>
  <c r="U159" i="26" s="1"/>
  <c r="DK143" i="26"/>
  <c r="DJ143" i="26"/>
  <c r="CG71" i="26"/>
  <c r="CG75" i="26" s="1"/>
  <c r="CG72" i="26"/>
  <c r="CG77" i="26" s="1"/>
  <c r="BY45" i="26"/>
  <c r="BX45" i="26"/>
  <c r="CX153" i="26"/>
  <c r="CX157" i="26" s="1"/>
  <c r="CX154" i="26"/>
  <c r="CX159" i="26" s="1"/>
  <c r="AM123" i="26"/>
  <c r="AL123" i="26"/>
  <c r="BY49" i="26"/>
  <c r="BX49" i="26"/>
  <c r="N71" i="26"/>
  <c r="N75" i="26" s="1"/>
  <c r="N72" i="26"/>
  <c r="N77" i="26" s="1"/>
  <c r="AL144" i="26"/>
  <c r="AM144" i="26"/>
  <c r="N153" i="26"/>
  <c r="N157" i="26" s="1"/>
  <c r="N154" i="26"/>
  <c r="N159" i="26" s="1"/>
  <c r="EV62" i="26"/>
  <c r="EW62" i="26"/>
  <c r="BX60" i="26"/>
  <c r="BY60" i="26"/>
  <c r="DJ129" i="26"/>
  <c r="DK129" i="26"/>
  <c r="DA71" i="26"/>
  <c r="DA75" i="26" s="1"/>
  <c r="DA72" i="26"/>
  <c r="DA77" i="26" s="1"/>
  <c r="BV75" i="26"/>
  <c r="BV77" i="26"/>
  <c r="DJ52" i="26"/>
  <c r="DK52" i="26"/>
  <c r="DJ46" i="26"/>
  <c r="DK46" i="26"/>
  <c r="AM64" i="26"/>
  <c r="AL64" i="26"/>
  <c r="AG153" i="26"/>
  <c r="AG157" i="26" s="1"/>
  <c r="AG154" i="26"/>
  <c r="AG159" i="26" s="1"/>
  <c r="X153" i="26"/>
  <c r="X157" i="26" s="1"/>
  <c r="X154" i="26"/>
  <c r="X159" i="26" s="1"/>
  <c r="DK146" i="26"/>
  <c r="DJ146" i="26"/>
  <c r="CY71" i="26"/>
  <c r="CY75" i="26" s="1"/>
  <c r="CY72" i="26"/>
  <c r="CY77" i="26" s="1"/>
  <c r="CS71" i="26"/>
  <c r="CS75" i="26" s="1"/>
  <c r="CS72" i="26"/>
  <c r="CS77" i="26" s="1"/>
  <c r="AL57" i="26"/>
  <c r="AM57" i="26"/>
  <c r="S71" i="26"/>
  <c r="S75" i="26" s="1"/>
  <c r="S72" i="26"/>
  <c r="S77" i="26" s="1"/>
  <c r="M153" i="26"/>
  <c r="M157" i="26" s="1"/>
  <c r="M154" i="26"/>
  <c r="M159" i="26" s="1"/>
  <c r="EV57" i="26"/>
  <c r="EW57" i="26"/>
  <c r="EV63" i="26"/>
  <c r="EW63" i="26"/>
  <c r="DW71" i="26"/>
  <c r="DW75" i="26" s="1"/>
  <c r="DW72" i="26"/>
  <c r="DW77" i="26" s="1"/>
  <c r="BX65" i="26"/>
  <c r="BY65" i="26"/>
  <c r="CJ71" i="26"/>
  <c r="CJ75" i="26" s="1"/>
  <c r="CJ72" i="26"/>
  <c r="CJ77" i="26" s="1"/>
  <c r="AM45" i="26"/>
  <c r="AL45" i="26"/>
  <c r="EO71" i="26"/>
  <c r="EO75" i="26" s="1"/>
  <c r="EO72" i="26"/>
  <c r="EO77" i="26" s="1"/>
  <c r="EV51" i="26"/>
  <c r="EW51" i="26"/>
  <c r="DJ57" i="26"/>
  <c r="DK57" i="26"/>
  <c r="AL132" i="26"/>
  <c r="AM132" i="26"/>
  <c r="EH71" i="26"/>
  <c r="EH75" i="26" s="1"/>
  <c r="EH72" i="26"/>
  <c r="EH77" i="26" s="1"/>
  <c r="BX41" i="26"/>
  <c r="BY41" i="26"/>
  <c r="DK62" i="26"/>
  <c r="DJ62" i="26"/>
  <c r="AM43" i="26"/>
  <c r="AL43" i="26"/>
  <c r="AM135" i="26"/>
  <c r="AL135" i="26"/>
  <c r="W153" i="26"/>
  <c r="W157" i="26" s="1"/>
  <c r="W154" i="26"/>
  <c r="W159" i="26" s="1"/>
  <c r="AL140" i="26"/>
  <c r="AM140" i="26"/>
  <c r="EB71" i="26"/>
  <c r="EB75" i="26" s="1"/>
  <c r="EB72" i="26"/>
  <c r="EB77" i="26" s="1"/>
  <c r="BX66" i="26"/>
  <c r="BY66" i="26"/>
  <c r="CO153" i="26"/>
  <c r="CO157" i="26" s="1"/>
  <c r="CO154" i="26"/>
  <c r="CO159" i="26" s="1"/>
  <c r="AM60" i="26"/>
  <c r="AL60" i="26"/>
  <c r="AF153" i="26"/>
  <c r="AF157" i="26" s="1"/>
  <c r="AF154" i="26"/>
  <c r="AF159" i="26" s="1"/>
  <c r="EV56" i="26"/>
  <c r="EW56" i="26"/>
  <c r="AJ159" i="26"/>
  <c r="AJ157" i="26"/>
  <c r="BJ71" i="26"/>
  <c r="BJ75" i="26" s="1"/>
  <c r="BJ72" i="26"/>
  <c r="BJ77" i="26" s="1"/>
  <c r="DJ125" i="26"/>
  <c r="DK125" i="26"/>
  <c r="DJ53" i="26"/>
  <c r="DK53" i="26"/>
  <c r="DJ59" i="26"/>
  <c r="DK59" i="26"/>
  <c r="CO71" i="26"/>
  <c r="CO75" i="26" s="1"/>
  <c r="CO72" i="26"/>
  <c r="CO77" i="26" s="1"/>
  <c r="O71" i="26"/>
  <c r="O75" i="26" s="1"/>
  <c r="O72" i="26"/>
  <c r="O77" i="26" s="1"/>
  <c r="AM149" i="26"/>
  <c r="AL149" i="26"/>
  <c r="I154" i="26"/>
  <c r="I159" i="26" s="1"/>
  <c r="I153" i="26"/>
  <c r="I157" i="26" s="1"/>
  <c r="EV61" i="26"/>
  <c r="EW61" i="26"/>
  <c r="DS71" i="26"/>
  <c r="DS75" i="26" s="1"/>
  <c r="DS72" i="26"/>
  <c r="DS77" i="26" s="1"/>
  <c r="BX69" i="26"/>
  <c r="BY69" i="26"/>
  <c r="DK68" i="26"/>
  <c r="DJ68" i="26"/>
  <c r="DF71" i="26"/>
  <c r="DF75" i="26" s="1"/>
  <c r="DF72" i="26"/>
  <c r="DF77" i="26" s="1"/>
  <c r="AL48" i="26"/>
  <c r="AM48" i="26"/>
  <c r="AB71" i="26"/>
  <c r="AB75" i="26" s="1"/>
  <c r="AB72" i="26"/>
  <c r="AB77" i="26" s="1"/>
  <c r="Z71" i="26"/>
  <c r="Z75" i="26" s="1"/>
  <c r="Z72" i="26"/>
  <c r="Z77" i="26" s="1"/>
  <c r="L153" i="26"/>
  <c r="L157" i="26" s="1"/>
  <c r="L154" i="26"/>
  <c r="L159" i="26" s="1"/>
  <c r="J153" i="26"/>
  <c r="J157" i="26" s="1"/>
  <c r="J154" i="26"/>
  <c r="J159" i="26" s="1"/>
  <c r="AY71" i="26"/>
  <c r="AY75" i="26" s="1"/>
  <c r="AY72" i="26"/>
  <c r="AY77" i="26" s="1"/>
  <c r="CW153" i="26"/>
  <c r="CW157" i="26" s="1"/>
  <c r="CW154" i="26"/>
  <c r="CW159" i="26" s="1"/>
  <c r="DJ133" i="26"/>
  <c r="DK133" i="26"/>
  <c r="DC71" i="26"/>
  <c r="DC75" i="26" s="1"/>
  <c r="DC72" i="26"/>
  <c r="DC77" i="26" s="1"/>
  <c r="CW71" i="26"/>
  <c r="CW75" i="26" s="1"/>
  <c r="CW72" i="26"/>
  <c r="CW77" i="26" s="1"/>
  <c r="AL53" i="26"/>
  <c r="AM53" i="26"/>
  <c r="AL59" i="26"/>
  <c r="AM59" i="26"/>
  <c r="Q71" i="26"/>
  <c r="Q75" i="26" s="1"/>
  <c r="Q72" i="26"/>
  <c r="Q77" i="26" s="1"/>
  <c r="DK50" i="26"/>
  <c r="DJ50" i="26"/>
  <c r="AM52" i="26"/>
  <c r="AL52" i="26"/>
  <c r="R71" i="26"/>
  <c r="R75" i="26" s="1"/>
  <c r="R72" i="26"/>
  <c r="R77" i="26" s="1"/>
  <c r="T153" i="26"/>
  <c r="T157" i="26" s="1"/>
  <c r="T154" i="26"/>
  <c r="T159" i="26" s="1"/>
  <c r="BY44" i="26"/>
  <c r="BX44" i="26"/>
  <c r="CU154" i="26"/>
  <c r="CU159" i="26" s="1"/>
  <c r="CU153" i="26"/>
  <c r="CU157" i="26" s="1"/>
  <c r="AD71" i="26"/>
  <c r="AD75" i="26" s="1"/>
  <c r="AD72" i="26"/>
  <c r="AD77" i="26" s="1"/>
  <c r="AD153" i="26"/>
  <c r="AD157" i="26" s="1"/>
  <c r="AD154" i="26"/>
  <c r="AD159" i="26" s="1"/>
  <c r="AM66" i="26"/>
  <c r="AL66" i="26"/>
  <c r="DJ67" i="26"/>
  <c r="DK67" i="26"/>
  <c r="BQ71" i="26"/>
  <c r="BQ75" i="26" s="1"/>
  <c r="BQ72" i="26"/>
  <c r="BQ77" i="26" s="1"/>
  <c r="EM71" i="26"/>
  <c r="EM75" i="26" s="1"/>
  <c r="EM72" i="26"/>
  <c r="EM77" i="26" s="1"/>
  <c r="BG71" i="26"/>
  <c r="BG75" i="26" s="1"/>
  <c r="BG72" i="26"/>
  <c r="BG77" i="26" s="1"/>
  <c r="CE154" i="26"/>
  <c r="CE159" i="26" s="1"/>
  <c r="CE153" i="26"/>
  <c r="CE157" i="26" s="1"/>
  <c r="DJ56" i="26"/>
  <c r="DK56" i="26"/>
  <c r="AL68" i="26"/>
  <c r="AM68" i="26"/>
  <c r="EV64" i="26"/>
  <c r="EW64" i="26"/>
  <c r="DX71" i="26"/>
  <c r="DX75" i="26" s="1"/>
  <c r="DX72" i="26"/>
  <c r="DX77" i="26" s="1"/>
  <c r="U71" i="26"/>
  <c r="U75" i="26" s="1"/>
  <c r="U72" i="26"/>
  <c r="U77" i="26" s="1"/>
  <c r="K153" i="26"/>
  <c r="K157" i="26" s="1"/>
  <c r="K154" i="26"/>
  <c r="K159" i="26" s="1"/>
  <c r="EV50" i="26"/>
  <c r="EW50" i="26"/>
  <c r="BY40" i="26"/>
  <c r="BX40" i="26"/>
  <c r="DB153" i="26"/>
  <c r="DB157" i="26" s="1"/>
  <c r="DB154" i="26"/>
  <c r="DB159" i="26" s="1"/>
  <c r="L71" i="26"/>
  <c r="L75" i="26" s="1"/>
  <c r="L72" i="26"/>
  <c r="L77" i="26" s="1"/>
  <c r="AL54" i="26"/>
  <c r="AM54" i="26"/>
  <c r="H153" i="26"/>
  <c r="H157" i="26" s="1"/>
  <c r="H154" i="26"/>
  <c r="H159" i="26" s="1"/>
  <c r="AM125" i="26"/>
  <c r="AL125" i="26"/>
  <c r="EG71" i="26"/>
  <c r="EG75" i="26" s="1"/>
  <c r="EG72" i="26"/>
  <c r="EG77" i="26" s="1"/>
  <c r="EV59" i="26"/>
  <c r="EW59" i="26"/>
  <c r="EA71" i="26"/>
  <c r="EA75" i="26" s="1"/>
  <c r="EA72" i="26"/>
  <c r="EA77" i="26" s="1"/>
  <c r="BX61" i="26"/>
  <c r="BY61" i="26"/>
  <c r="BX67" i="26"/>
  <c r="BY67" i="26"/>
  <c r="EV65" i="26"/>
  <c r="EW65" i="26"/>
  <c r="DJ149" i="26"/>
  <c r="DK149" i="26"/>
  <c r="AL134" i="26"/>
  <c r="AM134" i="26"/>
  <c r="DJ55" i="26"/>
  <c r="DK55" i="26"/>
  <c r="AM139" i="26"/>
  <c r="AL139" i="26"/>
  <c r="AM145" i="26"/>
  <c r="AL145" i="26"/>
  <c r="CV153" i="26"/>
  <c r="CV157" i="26" s="1"/>
  <c r="CV154" i="26"/>
  <c r="CV159" i="26" s="1"/>
  <c r="CT153" i="26"/>
  <c r="CT157" i="26" s="1"/>
  <c r="CT154" i="26"/>
  <c r="CT159" i="26" s="1"/>
  <c r="DE71" i="26"/>
  <c r="DE75" i="26" s="1"/>
  <c r="DE72" i="26"/>
  <c r="DE77" i="26" s="1"/>
  <c r="Y71" i="26"/>
  <c r="Y75" i="26" s="1"/>
  <c r="Y72" i="26"/>
  <c r="Y77" i="26" s="1"/>
  <c r="CQ71" i="26"/>
  <c r="CQ75" i="26" s="1"/>
  <c r="CQ72" i="26"/>
  <c r="CQ77" i="26" s="1"/>
  <c r="DJ63" i="26"/>
  <c r="DK63" i="26"/>
  <c r="CK71" i="26"/>
  <c r="CK75" i="26" s="1"/>
  <c r="CK72" i="26"/>
  <c r="CK77" i="26" s="1"/>
  <c r="DJ144" i="26"/>
  <c r="DK144" i="26"/>
  <c r="DJ60" i="26"/>
  <c r="DK60" i="26"/>
  <c r="AM56" i="26"/>
  <c r="AL56" i="26"/>
  <c r="AM141" i="26"/>
  <c r="AL141" i="26"/>
  <c r="EV69" i="26"/>
  <c r="EW69" i="26"/>
  <c r="DQ71" i="26"/>
  <c r="DQ75" i="26" s="1"/>
  <c r="DQ72" i="26"/>
  <c r="DQ77" i="26" s="1"/>
  <c r="AX71" i="26"/>
  <c r="AX75" i="26" s="1"/>
  <c r="AX72" i="26"/>
  <c r="AX77" i="26" s="1"/>
  <c r="BY46" i="26"/>
  <c r="BX46" i="26"/>
  <c r="AV71" i="26"/>
  <c r="AV75" i="26" s="1"/>
  <c r="AV72" i="26"/>
  <c r="AV77" i="26" s="1"/>
  <c r="P71" i="26"/>
  <c r="P75" i="26" s="1"/>
  <c r="P72" i="26"/>
  <c r="P77" i="26" s="1"/>
  <c r="AL126" i="26"/>
  <c r="AM126" i="26"/>
  <c r="AT71" i="26"/>
  <c r="AT75" i="26" s="1"/>
  <c r="AT72" i="26"/>
  <c r="AT77" i="26" s="1"/>
  <c r="CR153" i="26"/>
  <c r="CR157" i="26" s="1"/>
  <c r="CR154" i="26"/>
  <c r="CR159" i="26" s="1"/>
  <c r="AJ75" i="26"/>
  <c r="AJ77" i="26"/>
  <c r="AA153" i="26"/>
  <c r="AA157" i="26" s="1"/>
  <c r="AA154" i="26"/>
  <c r="AA159" i="26" s="1"/>
  <c r="G71" i="26"/>
  <c r="G75" i="26" s="1"/>
  <c r="G72" i="26"/>
  <c r="G77" i="26" s="1"/>
  <c r="BK71" i="26"/>
  <c r="BK75" i="26" s="1"/>
  <c r="BK72" i="26"/>
  <c r="BK77" i="26" s="1"/>
  <c r="DJ137" i="26"/>
  <c r="DK137" i="26"/>
  <c r="CI71" i="26"/>
  <c r="CI75" i="26" s="1"/>
  <c r="CI72" i="26"/>
  <c r="CI77" i="26" s="1"/>
  <c r="AL42" i="26"/>
  <c r="AM42" i="26"/>
  <c r="AL122" i="26"/>
  <c r="AM122" i="26"/>
  <c r="AH153" i="26"/>
  <c r="AH157" i="26" s="1"/>
  <c r="AH154" i="26"/>
  <c r="AH159" i="26" s="1"/>
  <c r="BX52" i="26"/>
  <c r="BY52" i="26"/>
  <c r="BL71" i="26"/>
  <c r="BL75" i="26" s="1"/>
  <c r="BL72" i="26"/>
  <c r="BL77" i="26" s="1"/>
  <c r="DK150" i="26"/>
  <c r="DJ150" i="26"/>
  <c r="DJ42" i="26"/>
  <c r="DK42" i="26"/>
  <c r="AL146" i="26"/>
  <c r="AM146" i="26"/>
  <c r="EW49" i="26"/>
  <c r="EV49" i="26"/>
  <c r="EV55" i="26"/>
  <c r="EW55" i="26"/>
  <c r="DJ51" i="26"/>
  <c r="DK51" i="26"/>
  <c r="G153" i="26"/>
  <c r="G157" i="26" s="1"/>
  <c r="G154" i="26"/>
  <c r="G159" i="26" s="1"/>
  <c r="EF71" i="26"/>
  <c r="EF75" i="26" s="1"/>
  <c r="EF72" i="26"/>
  <c r="EF77" i="26" s="1"/>
  <c r="AZ71" i="26"/>
  <c r="AZ75" i="26" s="1"/>
  <c r="AZ72" i="26"/>
  <c r="AZ77" i="26" s="1"/>
  <c r="DH75" i="26"/>
  <c r="DH77" i="26"/>
  <c r="CX71" i="26"/>
  <c r="CX75" i="26" s="1"/>
  <c r="CX72" i="26"/>
  <c r="CX77" i="26" s="1"/>
  <c r="AL138" i="26"/>
  <c r="AM138" i="26"/>
  <c r="EL71" i="26"/>
  <c r="EL75" i="26" s="1"/>
  <c r="EL72" i="26"/>
  <c r="EL77" i="26" s="1"/>
  <c r="DK135" i="26"/>
  <c r="DJ135" i="26"/>
  <c r="CE71" i="26"/>
  <c r="CE75" i="26" s="1"/>
  <c r="CE72" i="26"/>
  <c r="CE77" i="26" s="1"/>
  <c r="EN71" i="26"/>
  <c r="EN75" i="26" s="1"/>
  <c r="EN72" i="26"/>
  <c r="EN77" i="26" s="1"/>
  <c r="J71" i="26"/>
  <c r="J75" i="26" s="1"/>
  <c r="J72" i="26"/>
  <c r="J77" i="26" s="1"/>
  <c r="AM137" i="26"/>
  <c r="AL137" i="26"/>
  <c r="BY42" i="26"/>
  <c r="BX42" i="26"/>
  <c r="CM153" i="26"/>
  <c r="CM157" i="26" s="1"/>
  <c r="CM154" i="26"/>
  <c r="CM159" i="26" s="1"/>
  <c r="AL136" i="26"/>
  <c r="AM136" i="26"/>
  <c r="V153" i="26"/>
  <c r="V157" i="26" s="1"/>
  <c r="V154" i="26"/>
  <c r="V159" i="26" s="1"/>
  <c r="CN154" i="26"/>
  <c r="CN159" i="26" s="1"/>
  <c r="AI153" i="26"/>
  <c r="AI157" i="26" s="1"/>
  <c r="AI154" i="26"/>
  <c r="AI159" i="26" s="1"/>
  <c r="ES71" i="26"/>
  <c r="ES75" i="26" s="1"/>
  <c r="ES72" i="26"/>
  <c r="ES77" i="26" s="1"/>
  <c r="DJ48" i="26"/>
  <c r="DK48" i="26"/>
  <c r="CZ71" i="26"/>
  <c r="CZ75" i="26" s="1"/>
  <c r="CZ72" i="26"/>
  <c r="CZ77" i="26" s="1"/>
  <c r="CH71" i="26"/>
  <c r="CH75" i="26" s="1"/>
  <c r="CH72" i="26"/>
  <c r="CH77" i="26" s="1"/>
  <c r="AL41" i="26"/>
  <c r="AM41" i="26"/>
  <c r="AC153" i="26"/>
  <c r="AC157" i="26" s="1"/>
  <c r="AC154" i="26"/>
  <c r="AC159" i="26" s="1"/>
  <c r="EV41" i="26"/>
  <c r="EW41" i="26"/>
  <c r="EW47" i="26"/>
  <c r="EV47" i="26"/>
  <c r="BM71" i="26"/>
  <c r="BM75" i="26" s="1"/>
  <c r="BM72" i="26"/>
  <c r="BM77" i="26" s="1"/>
  <c r="DK151" i="26"/>
  <c r="DJ151" i="26"/>
  <c r="CR71" i="26"/>
  <c r="CR75" i="26" s="1"/>
  <c r="CR72" i="26"/>
  <c r="CR77" i="26" s="1"/>
  <c r="DK54" i="26"/>
  <c r="DJ54" i="26"/>
  <c r="P153" i="26"/>
  <c r="P157" i="26" s="1"/>
  <c r="P154" i="26"/>
  <c r="P159" i="26" s="1"/>
  <c r="BS71" i="26"/>
  <c r="BS75" i="26" s="1"/>
  <c r="BS72" i="26"/>
  <c r="BS77" i="26" s="1"/>
  <c r="DK123" i="26"/>
  <c r="DJ123" i="26"/>
  <c r="DA153" i="26"/>
  <c r="DA157" i="26" s="1"/>
  <c r="DA154" i="26"/>
  <c r="DA159" i="26" s="1"/>
  <c r="DG71" i="26"/>
  <c r="DG75" i="26" s="1"/>
  <c r="DG72" i="26"/>
  <c r="DG77" i="26" s="1"/>
  <c r="DK47" i="26"/>
  <c r="DJ47" i="26"/>
  <c r="AA71" i="26"/>
  <c r="AA75" i="26" s="1"/>
  <c r="AA72" i="26"/>
  <c r="AA77" i="26" s="1"/>
  <c r="AL55" i="26"/>
  <c r="AM55" i="26"/>
  <c r="EV44" i="26"/>
  <c r="EW44" i="26"/>
  <c r="DJ128" i="26"/>
  <c r="DK128" i="26"/>
  <c r="CV71" i="26"/>
  <c r="CV75" i="26" s="1"/>
  <c r="CV72" i="26"/>
  <c r="CV77" i="26" s="1"/>
  <c r="AL150" i="26"/>
  <c r="AM150" i="26"/>
  <c r="EV53" i="26"/>
  <c r="EW53" i="26"/>
  <c r="BA71" i="26"/>
  <c r="BA75" i="26" s="1"/>
  <c r="BA72" i="26"/>
  <c r="BA77" i="26" s="1"/>
  <c r="AU71" i="26"/>
  <c r="AU75" i="26" s="1"/>
  <c r="AU72" i="26"/>
  <c r="AU77" i="26" s="1"/>
  <c r="EQ71" i="26"/>
  <c r="EQ75" i="26" s="1"/>
  <c r="EQ72" i="26"/>
  <c r="EQ77" i="26" s="1"/>
  <c r="DK49" i="26"/>
  <c r="DJ49" i="26"/>
  <c r="AL63" i="26"/>
  <c r="AM63" i="26"/>
  <c r="M71" i="26"/>
  <c r="M75" i="26" s="1"/>
  <c r="M72" i="26"/>
  <c r="M77" i="26" s="1"/>
  <c r="S153" i="26"/>
  <c r="S157" i="26" s="1"/>
  <c r="S154" i="26"/>
  <c r="S159" i="26" s="1"/>
  <c r="EC71" i="26"/>
  <c r="EC75" i="26" s="1"/>
  <c r="EC72" i="26"/>
  <c r="EC77" i="26" s="1"/>
  <c r="AW71" i="26"/>
  <c r="AW75" i="26" s="1"/>
  <c r="AW72" i="26"/>
  <c r="AW77" i="26" s="1"/>
  <c r="DJ136" i="26"/>
  <c r="DK136" i="26"/>
  <c r="Y154" i="26"/>
  <c r="Y159" i="26" s="1"/>
  <c r="Y153" i="26"/>
  <c r="Y157" i="26" s="1"/>
  <c r="BI71" i="26"/>
  <c r="BI75" i="26" s="1"/>
  <c r="BI72" i="26"/>
  <c r="BI77" i="26" s="1"/>
  <c r="BX59" i="26"/>
  <c r="BY59" i="26"/>
  <c r="BC71" i="26"/>
  <c r="BC75" i="26" s="1"/>
  <c r="BC72" i="26"/>
  <c r="BC77" i="26" s="1"/>
  <c r="CK153" i="26"/>
  <c r="CK157" i="26" s="1"/>
  <c r="CK154" i="26"/>
  <c r="CK159" i="26" s="1"/>
  <c r="K71" i="26"/>
  <c r="K75" i="26" s="1"/>
  <c r="K72" i="26"/>
  <c r="K77" i="26" s="1"/>
  <c r="AB153" i="26"/>
  <c r="AB157" i="26" s="1"/>
  <c r="AB154" i="26"/>
  <c r="AB159" i="26" s="1"/>
  <c r="EV66" i="26"/>
  <c r="EW66" i="26"/>
  <c r="DT71" i="26"/>
  <c r="DT75" i="26" s="1"/>
  <c r="DT72" i="26"/>
  <c r="DT77" i="26" s="1"/>
  <c r="BO71" i="26"/>
  <c r="BO75" i="26" s="1"/>
  <c r="BO72" i="26"/>
  <c r="BO77" i="26" s="1"/>
  <c r="CN71" i="26"/>
  <c r="CN75" i="26" s="1"/>
  <c r="CN72" i="26"/>
  <c r="CN77" i="26" s="1"/>
  <c r="CL71" i="26"/>
  <c r="CL75" i="26" s="1"/>
  <c r="CL72" i="26"/>
  <c r="CL77" i="26" s="1"/>
  <c r="T71" i="26"/>
  <c r="T75" i="26" s="1"/>
  <c r="T72" i="26"/>
  <c r="T77" i="26" s="1"/>
  <c r="Q153" i="26"/>
  <c r="Q157" i="26" s="1"/>
  <c r="Q154" i="26"/>
  <c r="Q159" i="26" s="1"/>
  <c r="BX64" i="26"/>
  <c r="BY64" i="26"/>
  <c r="R153" i="26"/>
  <c r="R157" i="26" s="1"/>
  <c r="R154" i="26"/>
  <c r="R159" i="26" s="1"/>
  <c r="EV58" i="26"/>
  <c r="EW58" i="26"/>
  <c r="DJ141" i="26"/>
  <c r="DK141" i="26"/>
  <c r="ED71" i="26"/>
  <c r="ED75" i="26" s="1"/>
  <c r="ED72" i="26"/>
  <c r="ED77" i="26" s="1"/>
  <c r="BX68" i="26"/>
  <c r="BY68" i="26"/>
  <c r="DK138" i="26"/>
  <c r="DJ138" i="26"/>
  <c r="BY48" i="26"/>
  <c r="BX48" i="26"/>
  <c r="EV68" i="26"/>
  <c r="EW68" i="26"/>
  <c r="BX51" i="26"/>
  <c r="BY51" i="26"/>
  <c r="DK131" i="26"/>
  <c r="DJ131" i="26"/>
  <c r="CS153" i="26"/>
  <c r="CS157" i="26" s="1"/>
  <c r="CS154" i="26"/>
  <c r="CS159" i="26" s="1"/>
  <c r="AM124" i="26"/>
  <c r="AL124" i="26"/>
  <c r="ET75" i="26"/>
  <c r="ET77" i="26"/>
  <c r="ER71" i="26"/>
  <c r="ER75" i="26" s="1"/>
  <c r="ER72" i="26"/>
  <c r="ER77" i="26" s="1"/>
  <c r="CF153" i="26"/>
  <c r="CF157" i="26" s="1"/>
  <c r="CF154" i="26"/>
  <c r="CF159" i="26" s="1"/>
  <c r="DE153" i="26"/>
  <c r="DE157" i="26" s="1"/>
  <c r="DE154" i="26"/>
  <c r="DE159" i="26" s="1"/>
  <c r="AL67" i="26"/>
  <c r="AM67" i="26"/>
  <c r="I71" i="26"/>
  <c r="I75" i="26" s="1"/>
  <c r="I72" i="26"/>
  <c r="I77" i="26" s="1"/>
  <c r="AM143" i="26"/>
  <c r="AL143" i="26"/>
  <c r="O153" i="26"/>
  <c r="O157" i="26" s="1"/>
  <c r="O154" i="26"/>
  <c r="O159" i="26" s="1"/>
  <c r="DY71" i="26"/>
  <c r="DY75" i="26" s="1"/>
  <c r="DY72" i="26"/>
  <c r="DY77" i="26" s="1"/>
  <c r="EV67" i="26"/>
  <c r="EW67" i="26"/>
  <c r="DK122" i="26"/>
  <c r="DJ122" i="26"/>
  <c r="DJ124" i="26"/>
  <c r="DK124" i="26"/>
  <c r="CF71" i="26"/>
  <c r="CF75" i="26" s="1"/>
  <c r="CF72" i="26"/>
  <c r="CF77" i="26" s="1"/>
  <c r="AL148" i="26"/>
  <c r="AM148" i="26"/>
  <c r="EK71" i="26"/>
  <c r="EK75" i="26" s="1"/>
  <c r="EK72" i="26"/>
  <c r="EK77" i="26" s="1"/>
  <c r="BE71" i="26"/>
  <c r="BE75" i="26" s="1"/>
  <c r="BE72" i="26"/>
  <c r="BE77" i="26" s="1"/>
  <c r="AM151" i="26"/>
  <c r="AL151" i="26"/>
  <c r="DZ71" i="26"/>
  <c r="DZ75" i="26" s="1"/>
  <c r="DZ72" i="26"/>
  <c r="DZ77" i="26" s="1"/>
  <c r="EV54" i="26"/>
  <c r="EW54" i="26"/>
  <c r="DK147" i="26"/>
  <c r="DJ147" i="26"/>
  <c r="CI153" i="26"/>
  <c r="CI157" i="26" s="1"/>
  <c r="CI154" i="26"/>
  <c r="CI159" i="26" s="1"/>
  <c r="DJ40" i="26"/>
  <c r="DK40" i="26"/>
  <c r="AL46" i="26"/>
  <c r="AM46" i="26"/>
  <c r="BX54" i="26"/>
  <c r="BY54" i="26"/>
  <c r="BT71" i="26"/>
  <c r="BT75" i="26" s="1"/>
  <c r="BT72" i="26"/>
  <c r="BT77" i="26" s="1"/>
  <c r="G160" i="26" l="1"/>
  <c r="AA44" i="25" s="1"/>
  <c r="F42" i="21" s="1"/>
  <c r="AS78" i="26"/>
  <c r="Q44" i="25" s="1"/>
  <c r="G158" i="26"/>
  <c r="AA22" i="25" s="1"/>
  <c r="F39" i="21" s="1"/>
  <c r="AS76" i="26"/>
  <c r="Q22" i="25" s="1"/>
  <c r="DQ78" i="26"/>
  <c r="Q90" i="25" s="1"/>
  <c r="CE158" i="26"/>
  <c r="AA67" i="25" s="1"/>
  <c r="F39" i="18" s="1"/>
  <c r="DQ76" i="26"/>
  <c r="Q67" i="25" s="1"/>
  <c r="CE160" i="26"/>
  <c r="AA90" i="25" s="1"/>
  <c r="F42" i="18" s="1"/>
  <c r="CE76" i="26"/>
  <c r="G67" i="25" s="1"/>
  <c r="G76" i="26"/>
  <c r="G22" i="25" s="1"/>
  <c r="CE78" i="26"/>
  <c r="G90" i="25" s="1"/>
  <c r="G78" i="26"/>
  <c r="G44" i="25" s="1"/>
  <c r="F36" i="18" l="1"/>
  <c r="H36" i="18" s="1"/>
  <c r="F36" i="21"/>
  <c r="H36" i="21" s="1"/>
  <c r="F31" i="18"/>
  <c r="F33" i="18"/>
  <c r="H33" i="18" s="1"/>
  <c r="F31" i="21"/>
  <c r="G42" i="18"/>
  <c r="H42" i="18"/>
  <c r="G39" i="21"/>
  <c r="H39" i="21"/>
  <c r="F33" i="21"/>
  <c r="H39" i="18"/>
  <c r="G39" i="18"/>
  <c r="G42" i="21"/>
  <c r="H42" i="21"/>
  <c r="G36" i="18" l="1"/>
  <c r="G36" i="21"/>
  <c r="G33" i="18"/>
  <c r="G33" i="21"/>
  <c r="H33" i="21"/>
</calcChain>
</file>

<file path=xl/sharedStrings.xml><?xml version="1.0" encoding="utf-8"?>
<sst xmlns="http://schemas.openxmlformats.org/spreadsheetml/2006/main" count="683" uniqueCount="240">
  <si>
    <t>File Name:</t>
  </si>
  <si>
    <t>Start Date:</t>
  </si>
  <si>
    <t>Start Time:</t>
  </si>
  <si>
    <t>Site Code:</t>
  </si>
  <si>
    <t>Start Time</t>
  </si>
  <si>
    <t>Right</t>
  </si>
  <si>
    <t>Thru</t>
  </si>
  <si>
    <t>Left</t>
  </si>
  <si>
    <t>Peds</t>
  </si>
  <si>
    <t>07:00 AM</t>
  </si>
  <si>
    <t>07:15 AM</t>
  </si>
  <si>
    <t>07:30 AM</t>
  </si>
  <si>
    <t>07:45 AM</t>
  </si>
  <si>
    <t>08:00 AM</t>
  </si>
  <si>
    <t>08:15 AM</t>
  </si>
  <si>
    <t>08:30 AM</t>
  </si>
  <si>
    <t>08:45 AM</t>
  </si>
  <si>
    <t>09:00 AM</t>
  </si>
  <si>
    <t>09:15 AM</t>
  </si>
  <si>
    <t>09:30 AM</t>
  </si>
  <si>
    <t>09:45 AM</t>
  </si>
  <si>
    <t>10:00 AM</t>
  </si>
  <si>
    <t>10:15 AM</t>
  </si>
  <si>
    <t>10:30 AM</t>
  </si>
  <si>
    <t>10:45 AM</t>
  </si>
  <si>
    <t>11:00 AM</t>
  </si>
  <si>
    <t>11:15 AM</t>
  </si>
  <si>
    <t>11:30 AM</t>
  </si>
  <si>
    <t>11:45 AM</t>
  </si>
  <si>
    <t>12:00 PM</t>
  </si>
  <si>
    <t>12:15 PM</t>
  </si>
  <si>
    <t>12:30 PM</t>
  </si>
  <si>
    <t>12:45 PM</t>
  </si>
  <si>
    <t>01:00 PM</t>
  </si>
  <si>
    <t>01:15 PM</t>
  </si>
  <si>
    <t>01:30 PM</t>
  </si>
  <si>
    <t>01:45 PM</t>
  </si>
  <si>
    <t>02:00 PM</t>
  </si>
  <si>
    <t>02:15 PM</t>
  </si>
  <si>
    <t>02:30 PM</t>
  </si>
  <si>
    <t>02:45 PM</t>
  </si>
  <si>
    <t>03:00 PM</t>
  </si>
  <si>
    <t>03:15 PM</t>
  </si>
  <si>
    <t>03:30 PM</t>
  </si>
  <si>
    <t>03:45 PM</t>
  </si>
  <si>
    <t>04:00 PM</t>
  </si>
  <si>
    <t>04:15 PM</t>
  </si>
  <si>
    <t>04:30 PM</t>
  </si>
  <si>
    <t>04:45 PM</t>
  </si>
  <si>
    <t>05:00 PM</t>
  </si>
  <si>
    <t>05:15 PM</t>
  </si>
  <si>
    <t>05:30 PM</t>
  </si>
  <si>
    <t>05:45 PM</t>
  </si>
  <si>
    <t>Hourly VPH</t>
  </si>
  <si>
    <t>East Left X West Thru</t>
  </si>
  <si>
    <t>West Left X East Thru</t>
  </si>
  <si>
    <t>North Left X South Thru</t>
  </si>
  <si>
    <t>South Left X North Thru</t>
  </si>
  <si>
    <t>East Left Hourly max</t>
  </si>
  <si>
    <t>7:00 AM - 8:00 AM</t>
  </si>
  <si>
    <t>8:00 AM - 9:00 AM</t>
  </si>
  <si>
    <t>9:00 AM - 10:00 AM</t>
  </si>
  <si>
    <t>10:00 AM - 11:00 AM</t>
  </si>
  <si>
    <t>12:00 PM - 1:00 PM</t>
  </si>
  <si>
    <t>11:00 AM - 12:00 PM</t>
  </si>
  <si>
    <t>1:00 PM - 2:00 PM</t>
  </si>
  <si>
    <t>2:00 PM - 3:00 PM</t>
  </si>
  <si>
    <t>3:00 PM - 4:00 PM</t>
  </si>
  <si>
    <t>5:00 PM - 6:00 PM</t>
  </si>
  <si>
    <t>4:00 PM - 5:00 PM</t>
  </si>
  <si>
    <t>CONDITIONS</t>
  </si>
  <si>
    <t>TRAFFIC CHARACTERISTICS</t>
  </si>
  <si>
    <t>CRASH HISTORY</t>
  </si>
  <si>
    <t>ONE LEFT TURN MOVEMENT ONLY</t>
  </si>
  <si>
    <t>Please enter Data in Yellow Boxes ONLY</t>
  </si>
  <si>
    <t>Minimum Required Sight Distance (ft)</t>
  </si>
  <si>
    <t>SB FROM</t>
  </si>
  <si>
    <t>WB FROM</t>
  </si>
  <si>
    <t>NB FROM</t>
  </si>
  <si>
    <t>EB FROM</t>
  </si>
  <si>
    <t>From North</t>
  </si>
  <si>
    <t>From East</t>
  </si>
  <si>
    <t>NB FROM NOTTOWA
From South</t>
  </si>
  <si>
    <t>EB FROM M-12
From West</t>
  </si>
  <si>
    <t>Street1</t>
  </si>
  <si>
    <t>Street2</t>
  </si>
  <si>
    <t>EASTBOUND AND WESTBOUND LEFT TURN PHASE THRESHOLDS</t>
  </si>
  <si>
    <t>NORTHBOUND AND SOUTHBOUND LEFT TURN PHASE THRESHOLDS</t>
  </si>
  <si>
    <t>NORTHbound Left Turn Vol (vph)</t>
  </si>
  <si>
    <t>SOUTHbound Left Turn Vol (vph)</t>
  </si>
  <si>
    <t>EASTbound Left Turn Vol (vph)</t>
  </si>
  <si>
    <t>WESTbound Left Turn Vol (vph)</t>
  </si>
  <si>
    <t>Street 1:</t>
  </si>
  <si>
    <t>Street 2:</t>
  </si>
  <si>
    <t>City/Township:</t>
  </si>
  <si>
    <t xml:space="preserve">County: </t>
  </si>
  <si>
    <t>West Left Hourly max</t>
  </si>
  <si>
    <t>North Left Hourly max</t>
  </si>
  <si>
    <t>South Left Hourly max</t>
  </si>
  <si>
    <t>Perm/Prot Two-Lane Threshold</t>
  </si>
  <si>
    <t>Prot One-Lane Threshold</t>
  </si>
  <si>
    <t>Prot Two-Lane Threshold</t>
  </si>
  <si>
    <t>TWO LEFT TURN MOVEMENTS ONLY</t>
  </si>
  <si>
    <t>Items to Consider for 
Protected Only</t>
  </si>
  <si>
    <t>Items to Consider for 
Permissive/Protected</t>
  </si>
  <si>
    <t>Left-turn phasing should only be approved and installed after a comprehensive engineering study indicates such an operation is necessary for the safe and efficient operation of an intersection.  The type of left-turn phasing will be determined based on data from the engineering study which includes the amount of delay experienced by left-turning traffic, crash patterns that may be occurring and available capacity of the intersection.</t>
  </si>
  <si>
    <t>EASTbound TOTAL Left Turn DELAY? Veh-Hr</t>
  </si>
  <si>
    <t>WESTbound TOTAL Left Turn DELAY? Veh-Hr</t>
  </si>
  <si>
    <t>NORTHbound TOTAL Left Turn DELAY? Veh-Hr</t>
  </si>
  <si>
    <t>SOUTHbound TOTAL Left Turn DELAY? Veh-Hr</t>
  </si>
  <si>
    <t>EASTBOUND LEFT TURN GEOMETRY</t>
  </si>
  <si>
    <t>WESTBOUND LEFT TURN GEOMETRY</t>
  </si>
  <si>
    <t>No. of Opposing WESTbound Thru Lanes (include combination thru lanes)</t>
  </si>
  <si>
    <t>No. of Opposing EASTbound Thru Lanes (include combination thru lanes)</t>
  </si>
  <si>
    <t>No. of Opposing WESTbound Right Turn Only Lanes</t>
  </si>
  <si>
    <t>No. of EASTbound Left Turning Lanes</t>
  </si>
  <si>
    <t>No. of Opposing EASTbound Right Turn Only Lanes</t>
  </si>
  <si>
    <t>No. of WESTbound Left Turning Lanes</t>
  </si>
  <si>
    <t>NORTHBOUND LEFT TURN GEOMETRY</t>
  </si>
  <si>
    <t>SOUTHBOUND LEFT TURN GEOMETRY</t>
  </si>
  <si>
    <t>No. of Opposing SOUTHbound Thru Lanes (include combination thru lanes)</t>
  </si>
  <si>
    <t>No. of Opposing SOUTHbound Right Turn Only Lanes</t>
  </si>
  <si>
    <t>No. of SOUTHbound Left Turning Lanes</t>
  </si>
  <si>
    <t>No. of NORTHbound Left Turning Lanes</t>
  </si>
  <si>
    <t>No. of Opposing NORTHbound Thru Lanes (include combination thru lanes)</t>
  </si>
  <si>
    <t>No. of Opposing NORTHbound Right Turn Only Lanes</t>
  </si>
  <si>
    <t>What is the NORTHbound sight distance in the field? (ft)</t>
  </si>
  <si>
    <t>What is the SOUTHbound sight distance in the field? (ft)</t>
  </si>
  <si>
    <t>What is the EASTbound sight distance in the field? (ft)</t>
  </si>
  <si>
    <t>What is the WESTbound sight distance in the field? (ft)</t>
  </si>
  <si>
    <t>Cross Product of LEFT TURN NORTH (See Chart Below)</t>
  </si>
  <si>
    <t>Cross Product of LEFT TURN SOUTH (See Chart Below)</t>
  </si>
  <si>
    <t>Cross Product of LEFT TURN EAST (See Chart Below)</t>
  </si>
  <si>
    <t>Cross Product of LEFT TURN WEST (See Chart Below)</t>
  </si>
  <si>
    <t>Perm/Prot  One-Lane Threshold</t>
  </si>
  <si>
    <t>Hrs Met one Lane Pro</t>
  </si>
  <si>
    <t>Hrs Met 2 Lane Perm</t>
  </si>
  <si>
    <t>Hrs Met 2 Lane Pro</t>
  </si>
  <si>
    <t>Hrs Met one Lane Perm</t>
  </si>
  <si>
    <t>Graph Perm</t>
  </si>
  <si>
    <t>Graph Prot</t>
  </si>
  <si>
    <t>TABLE THRESHOLD LINE REFERENCES</t>
  </si>
  <si>
    <t>Permitted/Prot EAST Left Threshold</t>
  </si>
  <si>
    <t>Protected EAST Left Threshold</t>
  </si>
  <si>
    <t>Permitted/Prot WEST Left Threshold</t>
  </si>
  <si>
    <t>Protected WEST Left Threshold</t>
  </si>
  <si>
    <t>Permitted/Prot NORTH Left Threshold</t>
  </si>
  <si>
    <t>Protected NORTH Left Threshold</t>
  </si>
  <si>
    <t>Permitted/Prot SOUTH Left Threshold</t>
  </si>
  <si>
    <t>Protected SOUTH Left Threshold</t>
  </si>
  <si>
    <t>End Time</t>
  </si>
  <si>
    <t>East Left Hourly Total</t>
  </si>
  <si>
    <t>West Left Hourly Total</t>
  </si>
  <si>
    <t>North Left Hourly Total</t>
  </si>
  <si>
    <t>South Left Hourly Total</t>
  </si>
  <si>
    <t>NO</t>
  </si>
  <si>
    <t>What is the Opposing NORTHbound speed limit or 85%ile? (mph)</t>
  </si>
  <si>
    <t>What is the Opposing SOUTHbound speed limit or 85%ile? (mph)</t>
  </si>
  <si>
    <t>What is the Opposing WESTbound speed limit or 85%ile? (mph)</t>
  </si>
  <si>
    <t>What is the Opposing EASTbound speed limit or 85%ile? (mph)</t>
  </si>
  <si>
    <t>Revision Date</t>
  </si>
  <si>
    <t>Issues Addressed</t>
  </si>
  <si>
    <t>Posted to MDOT website</t>
  </si>
  <si>
    <t>Initial post to MDOT website</t>
  </si>
  <si>
    <t>Crash History for 12 Month Period</t>
  </si>
  <si>
    <t>Crash History for 24 Month Period</t>
  </si>
  <si>
    <t>Added Revisions Tab and Instructions Tab; Modified verbiage in cells E32, E35, E38, and E41 of both tabs "East &amp; West LT" and "North &amp; South LT" to indicate that crash history can be in any 12 or 24 month period and doesn't have to be the most recent 12 or 24 months.</t>
  </si>
  <si>
    <t>NBL</t>
  </si>
  <si>
    <t>SBL</t>
  </si>
  <si>
    <t>EBL</t>
  </si>
  <si>
    <t>Crashes in a  24-month period</t>
  </si>
  <si>
    <t>Crashes in a  12-month period</t>
  </si>
  <si>
    <t>2 year</t>
  </si>
  <si>
    <t>1 year</t>
  </si>
  <si>
    <t>Date</t>
  </si>
  <si>
    <t>EBL &amp; WBL</t>
  </si>
  <si>
    <t>NBL &amp; SBL</t>
  </si>
  <si>
    <t>EB &amp; WB</t>
  </si>
  <si>
    <t>NB &amp; SB</t>
  </si>
  <si>
    <t>PDO</t>
  </si>
  <si>
    <t>C</t>
  </si>
  <si>
    <t>B</t>
  </si>
  <si>
    <t>A</t>
  </si>
  <si>
    <t>K</t>
  </si>
  <si>
    <t>Inputs</t>
  </si>
  <si>
    <t>WB</t>
  </si>
  <si>
    <t>EB</t>
  </si>
  <si>
    <t>SB</t>
  </si>
  <si>
    <t>NB</t>
  </si>
  <si>
    <t>SUM</t>
  </si>
  <si>
    <t xml:space="preserve"> "One Left Turn Movement" refers to</t>
  </si>
  <si>
    <t>Corrected errors in G27 &amp; H27 of tabs "East &amp; West LT" and "North &amp; South LT"; Added "Crash Input" Tab and "Crash Graphs" Tab</t>
  </si>
  <si>
    <t>Corrected more errors in G27 &amp; H27 of tab "East &amp; West LT" and G26, G27, and H27 of tab "North &amp; South LT"</t>
  </si>
  <si>
    <t>12-Month Crash History</t>
  </si>
  <si>
    <t>Worst Injury in Crash</t>
  </si>
  <si>
    <t>CRASH DATE</t>
  </si>
  <si>
    <t>CRASH SEVERITY</t>
  </si>
  <si>
    <t>CRASH TYPE</t>
  </si>
  <si>
    <t>Crash Severity, Person-Level 
(Enter # of People Corresponding w/Injury Level)</t>
  </si>
  <si>
    <t>Movement</t>
  </si>
  <si>
    <t>NBLT</t>
  </si>
  <si>
    <t>NBRT</t>
  </si>
  <si>
    <t>SBLT</t>
  </si>
  <si>
    <t>SBRT</t>
  </si>
  <si>
    <t>WBLT</t>
  </si>
  <si>
    <t>WBRT</t>
  </si>
  <si>
    <t>EBLT</t>
  </si>
  <si>
    <t>EBRT</t>
  </si>
  <si>
    <t>Number of Crashes by Movement</t>
  </si>
  <si>
    <t>Total</t>
  </si>
  <si>
    <t>Weighted Average of Crash Severity
(Crash Level, Equivalent Fatal Crashes)</t>
  </si>
  <si>
    <t>Weighted Average of Crash Severity
(Person Level, Equivalent Fatal Crashes)</t>
  </si>
  <si>
    <t>HIDDEN CALCULATIONS</t>
  </si>
  <si>
    <t>crash level</t>
  </si>
  <si>
    <t>12-month crashes</t>
  </si>
  <si>
    <t>person level</t>
  </si>
  <si>
    <t>Crash Values for Weighting</t>
  </si>
  <si>
    <t>Mov1</t>
  </si>
  <si>
    <t>Mov2</t>
  </si>
  <si>
    <t xml:space="preserve">C </t>
  </si>
  <si>
    <t>PDO (omit)</t>
  </si>
  <si>
    <t>Source: https://injuryfacts.nsc.org/all-injuries/costs/guide-to-calculating-costs/data-details/</t>
  </si>
  <si>
    <t>Definition: The calculable costs of motor-vehicle crashes are wage and productivity losses, medical expenses, administrative expenses, motor-vehicle damage, and employers’ uninsured costs. The costs of all these items for each death (not each fatal crash), injury (not each injury crash), and per-damaged-vehicle were:</t>
  </si>
  <si>
    <t>Severity</t>
  </si>
  <si>
    <t>NSC Cost (2020)</t>
  </si>
  <si>
    <t>Weight (equiv. fatal crashes)</t>
  </si>
  <si>
    <t>O</t>
  </si>
  <si>
    <t>Baseline</t>
  </si>
  <si>
    <t>OPPOSING VEHICLE DIRECTION</t>
  </si>
  <si>
    <t>DIRECTION OF LEFT TURNING VEHICLE</t>
  </si>
  <si>
    <t>Date Conversion
 for Graphs *used as a reference when setting horizontal axis bounds*</t>
  </si>
  <si>
    <t>Instructions</t>
  </si>
  <si>
    <t xml:space="preserve">1. Input ONLY crashes deemed correctable by left-turn phasing, including not only Head-On Left-Turn crashes, but also Angle type crashes and other correctable crashes identified by engineering judgement based on UD-10 review using at least 24 months of recent crash history for the intersection. 
2. Select crash severity in column C based on worst injury reported for the crash. 
3. If person-level information is available, please enter the number of people corresponding with each severity level as indicated on the UD-10 crash form for that crash. No entries are needed at the person level for PDO crashes. </t>
  </si>
  <si>
    <t>Is there an existing permissive/protected or protected/permissive LT phase?</t>
  </si>
  <si>
    <t>Number of Correctable crashes (Left-Turn Head-On)</t>
  </si>
  <si>
    <t>EASTbound Left Turn DELAY per vehicle? Sec. / Veh. (from Synchro)</t>
  </si>
  <si>
    <t>WESTbound Left Turn DELAY per vehicle? Sec. / Veh. (from Synchro)</t>
  </si>
  <si>
    <t>NORTHbound Left Turn DELAY per vehicle? Sec. / Veh. (from Synchro)</t>
  </si>
  <si>
    <t>SOUTHbound Left Turn DELAY per vehicle? Sec. / Veh. (from Synchro)</t>
  </si>
  <si>
    <t>Revised "CRASH INPUT" tab and instructions to reflect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</si>
</sst>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26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i/>
      <sz val="12"/>
      <name val="Times New Roman"/>
      <family val="1"/>
    </font>
    <font>
      <b/>
      <u/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6100"/>
      <name val="Calibri"/>
      <family val="2"/>
      <scheme val="minor"/>
    </font>
    <font>
      <b/>
      <sz val="14"/>
      <color rgb="FFFF0000"/>
      <name val="Arial"/>
      <family val="2"/>
    </font>
    <font>
      <sz val="10"/>
      <color theme="10"/>
      <name val="Calibri"/>
      <family val="2"/>
      <scheme val="minor"/>
    </font>
    <font>
      <b/>
      <sz val="10"/>
      <color theme="6" tint="0.79998168889431442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theme="5" tint="-0.249977111117893"/>
      <name val="Arial"/>
      <family val="2"/>
    </font>
    <font>
      <u/>
      <sz val="10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22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indexed="22"/>
      </patternFill>
    </fill>
    <fill>
      <patternFill patternType="solid">
        <fgColor rgb="FF92D050"/>
        <bgColor indexed="2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7C7C7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7C7C7"/>
        <bgColor indexed="64"/>
      </patternFill>
    </fill>
    <fill>
      <patternFill patternType="solid">
        <fgColor rgb="FFAEDAD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</borders>
  <cellStyleXfs count="6">
    <xf numFmtId="0" fontId="0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/>
  </cellStyleXfs>
  <cellXfs count="353">
    <xf numFmtId="0" fontId="0" fillId="0" borderId="0" xfId="0"/>
    <xf numFmtId="0" fontId="0" fillId="0" borderId="1" xfId="0" applyBorder="1"/>
    <xf numFmtId="0" fontId="5" fillId="0" borderId="0" xfId="0" applyFont="1"/>
    <xf numFmtId="0" fontId="6" fillId="0" borderId="0" xfId="0" applyFont="1"/>
    <xf numFmtId="0" fontId="0" fillId="4" borderId="0" xfId="0" applyFill="1"/>
    <xf numFmtId="0" fontId="5" fillId="5" borderId="0" xfId="0" applyFont="1" applyFill="1"/>
    <xf numFmtId="0" fontId="5" fillId="6" borderId="0" xfId="0" applyFont="1" applyFill="1"/>
    <xf numFmtId="0" fontId="5" fillId="7" borderId="0" xfId="0" applyFont="1" applyFill="1"/>
    <xf numFmtId="0" fontId="5" fillId="8" borderId="0" xfId="0" applyFont="1" applyFill="1" applyAlignment="1">
      <alignment horizontal="center" wrapText="1"/>
    </xf>
    <xf numFmtId="0" fontId="5" fillId="9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10" borderId="0" xfId="0" applyFont="1" applyFill="1"/>
    <xf numFmtId="0" fontId="5" fillId="11" borderId="0" xfId="0" applyFont="1" applyFill="1" applyAlignment="1">
      <alignment horizontal="center" wrapText="1"/>
    </xf>
    <xf numFmtId="0" fontId="5" fillId="12" borderId="0" xfId="0" applyFont="1" applyFill="1" applyAlignment="1">
      <alignment horizontal="center" wrapText="1"/>
    </xf>
    <xf numFmtId="18" fontId="0" fillId="0" borderId="0" xfId="0" applyNumberFormat="1"/>
    <xf numFmtId="18" fontId="5" fillId="0" borderId="0" xfId="0" applyNumberFormat="1" applyFont="1"/>
    <xf numFmtId="0" fontId="0" fillId="0" borderId="0" xfId="0" applyAlignment="1">
      <alignment horizontal="center"/>
    </xf>
    <xf numFmtId="0" fontId="0" fillId="5" borderId="0" xfId="0" applyFill="1"/>
    <xf numFmtId="0" fontId="0" fillId="6" borderId="0" xfId="0" applyFill="1"/>
    <xf numFmtId="0" fontId="0" fillId="13" borderId="0" xfId="0" applyFill="1"/>
    <xf numFmtId="0" fontId="0" fillId="10" borderId="0" xfId="0" applyFill="1"/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right"/>
    </xf>
    <xf numFmtId="0" fontId="0" fillId="14" borderId="3" xfId="0" applyFill="1" applyBorder="1" applyAlignment="1">
      <alignment horizontal="center" wrapText="1"/>
    </xf>
    <xf numFmtId="0" fontId="0" fillId="14" borderId="4" xfId="0" applyFill="1" applyBorder="1" applyAlignment="1">
      <alignment horizontal="center" wrapText="1"/>
    </xf>
    <xf numFmtId="0" fontId="0" fillId="15" borderId="1" xfId="0" applyFill="1" applyBorder="1" applyProtection="1">
      <protection locked="0"/>
    </xf>
    <xf numFmtId="0" fontId="4" fillId="15" borderId="1" xfId="0" applyFont="1" applyFill="1" applyBorder="1" applyProtection="1">
      <protection locked="0"/>
    </xf>
    <xf numFmtId="0" fontId="8" fillId="0" borderId="0" xfId="0" applyFont="1"/>
    <xf numFmtId="0" fontId="4" fillId="8" borderId="0" xfId="0" applyFont="1" applyFill="1" applyAlignment="1">
      <alignment horizontal="center" wrapText="1"/>
    </xf>
    <xf numFmtId="0" fontId="4" fillId="9" borderId="0" xfId="0" applyFont="1" applyFill="1" applyAlignment="1">
      <alignment horizontal="center" wrapText="1"/>
    </xf>
    <xf numFmtId="0" fontId="4" fillId="11" borderId="0" xfId="0" applyFont="1" applyFill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4" fillId="0" borderId="1" xfId="0" applyFont="1" applyBorder="1"/>
    <xf numFmtId="0" fontId="14" fillId="16" borderId="1" xfId="0" applyFont="1" applyFill="1" applyBorder="1"/>
    <xf numFmtId="0" fontId="14" fillId="0" borderId="5" xfId="0" applyFont="1" applyBorder="1"/>
    <xf numFmtId="0" fontId="14" fillId="0" borderId="6" xfId="0" applyFont="1" applyBorder="1"/>
    <xf numFmtId="0" fontId="14" fillId="0" borderId="7" xfId="0" applyFont="1" applyBorder="1"/>
    <xf numFmtId="0" fontId="4" fillId="0" borderId="0" xfId="0" applyFont="1" applyAlignment="1">
      <alignment wrapText="1"/>
    </xf>
    <xf numFmtId="1" fontId="15" fillId="0" borderId="8" xfId="0" applyNumberFormat="1" applyFont="1" applyBorder="1" applyAlignment="1">
      <alignment horizontal="center"/>
    </xf>
    <xf numFmtId="0" fontId="14" fillId="15" borderId="1" xfId="0" applyFont="1" applyFill="1" applyBorder="1" applyAlignment="1" applyProtection="1">
      <alignment horizontal="center"/>
      <protection locked="0"/>
    </xf>
    <xf numFmtId="0" fontId="14" fillId="15" borderId="8" xfId="0" applyFont="1" applyFill="1" applyBorder="1" applyAlignment="1" applyProtection="1">
      <alignment horizontal="center"/>
      <protection locked="0"/>
    </xf>
    <xf numFmtId="0" fontId="0" fillId="8" borderId="3" xfId="0" applyFill="1" applyBorder="1" applyAlignment="1">
      <alignment horizontal="center" wrapText="1"/>
    </xf>
    <xf numFmtId="0" fontId="0" fillId="8" borderId="9" xfId="0" applyFill="1" applyBorder="1" applyAlignment="1">
      <alignment horizontal="center" wrapText="1"/>
    </xf>
    <xf numFmtId="0" fontId="3" fillId="6" borderId="0" xfId="0" applyFont="1" applyFill="1" applyAlignment="1">
      <alignment horizontal="right"/>
    </xf>
    <xf numFmtId="0" fontId="3" fillId="15" borderId="10" xfId="0" applyFont="1" applyFill="1" applyBorder="1" applyProtection="1">
      <protection locked="0"/>
    </xf>
    <xf numFmtId="0" fontId="0" fillId="15" borderId="11" xfId="0" applyFill="1" applyBorder="1" applyProtection="1">
      <protection locked="0"/>
    </xf>
    <xf numFmtId="0" fontId="0" fillId="15" borderId="12" xfId="0" applyFill="1" applyBorder="1" applyProtection="1">
      <protection locked="0"/>
    </xf>
    <xf numFmtId="0" fontId="16" fillId="0" borderId="2" xfId="2" applyFont="1" applyFill="1" applyBorder="1" applyAlignment="1">
      <alignment horizontal="center" wrapText="1"/>
    </xf>
    <xf numFmtId="0" fontId="16" fillId="0" borderId="13" xfId="1" applyFont="1" applyFill="1" applyBorder="1" applyAlignment="1">
      <alignment horizontal="center" wrapText="1"/>
    </xf>
    <xf numFmtId="0" fontId="15" fillId="4" borderId="14" xfId="0" applyFont="1" applyFill="1" applyBorder="1" applyAlignment="1">
      <alignment horizontal="center"/>
    </xf>
    <xf numFmtId="0" fontId="17" fillId="3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7" fillId="3" borderId="14" xfId="2" applyFont="1" applyBorder="1" applyAlignment="1">
      <alignment horizontal="center"/>
    </xf>
    <xf numFmtId="0" fontId="14" fillId="15" borderId="16" xfId="0" applyFont="1" applyFill="1" applyBorder="1" applyAlignment="1" applyProtection="1">
      <alignment horizontal="center"/>
      <protection locked="0"/>
    </xf>
    <xf numFmtId="2" fontId="14" fillId="0" borderId="1" xfId="0" applyNumberFormat="1" applyFont="1" applyBorder="1" applyAlignment="1">
      <alignment horizontal="center"/>
    </xf>
    <xf numFmtId="2" fontId="14" fillId="0" borderId="8" xfId="0" applyNumberFormat="1" applyFont="1" applyBorder="1" applyAlignment="1">
      <alignment horizontal="center"/>
    </xf>
    <xf numFmtId="0" fontId="17" fillId="3" borderId="15" xfId="2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12" borderId="0" xfId="0" applyFont="1" applyFill="1" applyAlignment="1">
      <alignment horizontal="center" wrapText="1"/>
    </xf>
    <xf numFmtId="0" fontId="15" fillId="0" borderId="14" xfId="2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vertical="center"/>
    </xf>
    <xf numFmtId="0" fontId="2" fillId="0" borderId="0" xfId="5"/>
    <xf numFmtId="0" fontId="2" fillId="0" borderId="19" xfId="5" applyBorder="1" applyAlignment="1">
      <alignment horizontal="center"/>
    </xf>
    <xf numFmtId="0" fontId="27" fillId="0" borderId="0" xfId="5" applyFont="1" applyAlignment="1">
      <alignment horizontal="center"/>
    </xf>
    <xf numFmtId="0" fontId="26" fillId="0" borderId="17" xfId="5" applyFont="1" applyBorder="1"/>
    <xf numFmtId="0" fontId="2" fillId="0" borderId="41" xfId="5" applyBorder="1"/>
    <xf numFmtId="0" fontId="2" fillId="0" borderId="45" xfId="5" applyBorder="1"/>
    <xf numFmtId="0" fontId="2" fillId="0" borderId="7" xfId="5" applyBorder="1"/>
    <xf numFmtId="0" fontId="2" fillId="0" borderId="6" xfId="5" applyBorder="1"/>
    <xf numFmtId="0" fontId="2" fillId="0" borderId="50" xfId="5" applyBorder="1"/>
    <xf numFmtId="0" fontId="2" fillId="0" borderId="43" xfId="5" applyBorder="1"/>
    <xf numFmtId="0" fontId="2" fillId="0" borderId="51" xfId="5" applyBorder="1"/>
    <xf numFmtId="0" fontId="2" fillId="0" borderId="52" xfId="5" applyBorder="1"/>
    <xf numFmtId="1" fontId="2" fillId="0" borderId="0" xfId="5" applyNumberFormat="1"/>
    <xf numFmtId="1" fontId="2" fillId="0" borderId="41" xfId="5" applyNumberFormat="1" applyBorder="1"/>
    <xf numFmtId="1" fontId="2" fillId="0" borderId="7" xfId="5" applyNumberFormat="1" applyBorder="1"/>
    <xf numFmtId="1" fontId="2" fillId="0" borderId="6" xfId="5" applyNumberFormat="1" applyBorder="1"/>
    <xf numFmtId="14" fontId="2" fillId="0" borderId="52" xfId="5" applyNumberFormat="1" applyBorder="1"/>
    <xf numFmtId="1" fontId="2" fillId="0" borderId="51" xfId="5" applyNumberFormat="1" applyBorder="1"/>
    <xf numFmtId="14" fontId="2" fillId="0" borderId="45" xfId="5" applyNumberFormat="1" applyBorder="1"/>
    <xf numFmtId="14" fontId="2" fillId="0" borderId="0" xfId="5" applyNumberFormat="1"/>
    <xf numFmtId="14" fontId="2" fillId="0" borderId="6" xfId="5" applyNumberFormat="1" applyBorder="1"/>
    <xf numFmtId="14" fontId="2" fillId="0" borderId="7" xfId="5" applyNumberFormat="1" applyBorder="1"/>
    <xf numFmtId="0" fontId="2" fillId="0" borderId="15" xfId="5" applyBorder="1"/>
    <xf numFmtId="0" fontId="2" fillId="0" borderId="29" xfId="5" applyBorder="1"/>
    <xf numFmtId="0" fontId="2" fillId="0" borderId="14" xfId="5" applyBorder="1"/>
    <xf numFmtId="0" fontId="2" fillId="0" borderId="37" xfId="5" applyBorder="1"/>
    <xf numFmtId="2" fontId="2" fillId="0" borderId="0" xfId="5" applyNumberFormat="1"/>
    <xf numFmtId="14" fontId="2" fillId="0" borderId="30" xfId="5" applyNumberFormat="1" applyBorder="1"/>
    <xf numFmtId="14" fontId="2" fillId="0" borderId="37" xfId="5" applyNumberFormat="1" applyBorder="1"/>
    <xf numFmtId="14" fontId="2" fillId="0" borderId="29" xfId="5" applyNumberFormat="1" applyBorder="1"/>
    <xf numFmtId="1" fontId="2" fillId="0" borderId="44" xfId="5" applyNumberFormat="1" applyBorder="1"/>
    <xf numFmtId="1" fontId="2" fillId="0" borderId="14" xfId="5" applyNumberFormat="1" applyBorder="1"/>
    <xf numFmtId="0" fontId="15" fillId="0" borderId="1" xfId="0" applyFont="1" applyBorder="1" applyAlignment="1" applyProtection="1">
      <alignment horizontal="center"/>
      <protection locked="0"/>
    </xf>
    <xf numFmtId="0" fontId="28" fillId="20" borderId="29" xfId="0" applyFont="1" applyFill="1" applyBorder="1" applyAlignment="1">
      <alignment horizontal="center" vertical="center" wrapText="1"/>
    </xf>
    <xf numFmtId="0" fontId="28" fillId="20" borderId="8" xfId="0" applyFont="1" applyFill="1" applyBorder="1" applyAlignment="1">
      <alignment horizontal="center" vertical="center" wrapText="1"/>
    </xf>
    <xf numFmtId="0" fontId="28" fillId="20" borderId="15" xfId="0" applyFont="1" applyFill="1" applyBorder="1" applyAlignment="1">
      <alignment horizontal="center" vertical="center" wrapText="1"/>
    </xf>
    <xf numFmtId="14" fontId="0" fillId="15" borderId="40" xfId="0" applyNumberFormat="1" applyFill="1" applyBorder="1" applyAlignment="1" applyProtection="1">
      <alignment horizontal="center" wrapText="1"/>
      <protection locked="0"/>
    </xf>
    <xf numFmtId="0" fontId="4" fillId="15" borderId="16" xfId="0" applyFont="1" applyFill="1" applyBorder="1" applyAlignment="1" applyProtection="1">
      <alignment horizontal="center" wrapText="1"/>
      <protection locked="0"/>
    </xf>
    <xf numFmtId="0" fontId="4" fillId="15" borderId="20" xfId="0" applyFont="1" applyFill="1" applyBorder="1" applyAlignment="1" applyProtection="1">
      <alignment horizontal="center" wrapText="1"/>
      <protection locked="0"/>
    </xf>
    <xf numFmtId="0" fontId="0" fillId="15" borderId="16" xfId="0" applyFill="1" applyBorder="1" applyAlignment="1" applyProtection="1">
      <alignment horizontal="center" wrapText="1"/>
      <protection locked="0"/>
    </xf>
    <xf numFmtId="0" fontId="0" fillId="15" borderId="20" xfId="0" applyFill="1" applyBorder="1" applyAlignment="1" applyProtection="1">
      <alignment horizontal="center" wrapText="1"/>
      <protection locked="0"/>
    </xf>
    <xf numFmtId="0" fontId="0" fillId="21" borderId="55" xfId="0" applyFill="1" applyBorder="1" applyAlignment="1">
      <alignment horizontal="center" wrapText="1"/>
    </xf>
    <xf numFmtId="0" fontId="0" fillId="22" borderId="40" xfId="0" applyFill="1" applyBorder="1" applyAlignment="1" applyProtection="1">
      <alignment horizontal="center"/>
      <protection locked="0"/>
    </xf>
    <xf numFmtId="0" fontId="0" fillId="22" borderId="16" xfId="0" applyFill="1" applyBorder="1" applyAlignment="1" applyProtection="1">
      <alignment horizontal="center"/>
      <protection locked="0"/>
    </xf>
    <xf numFmtId="0" fontId="0" fillId="22" borderId="56" xfId="0" applyFill="1" applyBorder="1" applyAlignment="1" applyProtection="1">
      <alignment horizontal="center"/>
      <protection locked="0"/>
    </xf>
    <xf numFmtId="14" fontId="0" fillId="15" borderId="37" xfId="0" applyNumberFormat="1" applyFill="1" applyBorder="1" applyAlignment="1" applyProtection="1">
      <alignment horizontal="center" wrapText="1"/>
      <protection locked="0"/>
    </xf>
    <xf numFmtId="0" fontId="4" fillId="15" borderId="1" xfId="0" applyFont="1" applyFill="1" applyBorder="1" applyAlignment="1" applyProtection="1">
      <alignment horizontal="center" wrapText="1"/>
      <protection locked="0"/>
    </xf>
    <xf numFmtId="0" fontId="4" fillId="15" borderId="10" xfId="0" applyFont="1" applyFill="1" applyBorder="1" applyAlignment="1" applyProtection="1">
      <alignment horizontal="center" wrapText="1"/>
      <protection locked="0"/>
    </xf>
    <xf numFmtId="0" fontId="0" fillId="15" borderId="1" xfId="0" applyFill="1" applyBorder="1" applyAlignment="1" applyProtection="1">
      <alignment horizontal="center" wrapText="1"/>
      <protection locked="0"/>
    </xf>
    <xf numFmtId="0" fontId="0" fillId="15" borderId="10" xfId="0" applyFill="1" applyBorder="1" applyAlignment="1" applyProtection="1">
      <alignment horizontal="center" wrapText="1"/>
      <protection locked="0"/>
    </xf>
    <xf numFmtId="0" fontId="0" fillId="22" borderId="37" xfId="0" applyFill="1" applyBorder="1" applyAlignment="1" applyProtection="1">
      <alignment horizontal="center"/>
      <protection locked="0"/>
    </xf>
    <xf numFmtId="0" fontId="0" fillId="22" borderId="1" xfId="0" applyFill="1" applyBorder="1" applyAlignment="1" applyProtection="1">
      <alignment horizontal="center"/>
      <protection locked="0"/>
    </xf>
    <xf numFmtId="0" fontId="0" fillId="22" borderId="14" xfId="0" applyFill="1" applyBorder="1" applyAlignment="1" applyProtection="1">
      <alignment horizontal="center"/>
      <protection locked="0"/>
    </xf>
    <xf numFmtId="14" fontId="0" fillId="15" borderId="29" xfId="0" applyNumberFormat="1" applyFill="1" applyBorder="1" applyAlignment="1" applyProtection="1">
      <alignment horizontal="center" wrapText="1"/>
      <protection locked="0"/>
    </xf>
    <xf numFmtId="0" fontId="4" fillId="15" borderId="8" xfId="0" applyFont="1" applyFill="1" applyBorder="1" applyAlignment="1" applyProtection="1">
      <alignment horizontal="center" wrapText="1"/>
      <protection locked="0"/>
    </xf>
    <xf numFmtId="0" fontId="0" fillId="15" borderId="57" xfId="0" applyFill="1" applyBorder="1" applyAlignment="1" applyProtection="1">
      <alignment horizontal="center" wrapText="1"/>
      <protection locked="0"/>
    </xf>
    <xf numFmtId="0" fontId="0" fillId="15" borderId="8" xfId="0" applyFill="1" applyBorder="1" applyAlignment="1" applyProtection="1">
      <alignment horizontal="center" wrapText="1"/>
      <protection locked="0"/>
    </xf>
    <xf numFmtId="0" fontId="0" fillId="21" borderId="52" xfId="0" applyFill="1" applyBorder="1" applyAlignment="1">
      <alignment horizontal="center" wrapText="1"/>
    </xf>
    <xf numFmtId="0" fontId="0" fillId="22" borderId="29" xfId="0" applyFill="1" applyBorder="1" applyAlignment="1" applyProtection="1">
      <alignment horizontal="center"/>
      <protection locked="0"/>
    </xf>
    <xf numFmtId="0" fontId="0" fillId="22" borderId="8" xfId="0" applyFill="1" applyBorder="1" applyAlignment="1" applyProtection="1">
      <alignment horizontal="center"/>
      <protection locked="0"/>
    </xf>
    <xf numFmtId="0" fontId="0" fillId="22" borderId="15" xfId="0" applyFill="1" applyBorder="1" applyAlignment="1" applyProtection="1">
      <alignment horizontal="center"/>
      <protection locked="0"/>
    </xf>
    <xf numFmtId="0" fontId="4" fillId="0" borderId="50" xfId="0" applyFont="1" applyBorder="1"/>
    <xf numFmtId="0" fontId="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5" xfId="0" applyBorder="1"/>
    <xf numFmtId="0" fontId="0" fillId="23" borderId="0" xfId="0" applyFill="1" applyAlignment="1">
      <alignment horizontal="center"/>
    </xf>
    <xf numFmtId="0" fontId="0" fillId="23" borderId="41" xfId="0" applyFill="1" applyBorder="1" applyAlignment="1">
      <alignment horizontal="center"/>
    </xf>
    <xf numFmtId="0" fontId="0" fillId="0" borderId="52" xfId="0" applyBorder="1"/>
    <xf numFmtId="0" fontId="0" fillId="0" borderId="51" xfId="0" applyBorder="1" applyAlignment="1">
      <alignment horizontal="center"/>
    </xf>
    <xf numFmtId="0" fontId="0" fillId="0" borderId="43" xfId="0" applyBorder="1" applyAlignment="1">
      <alignment horizontal="center"/>
    </xf>
    <xf numFmtId="0" fontId="29" fillId="24" borderId="50" xfId="0" applyFont="1" applyFill="1" applyBorder="1" applyAlignment="1">
      <alignment horizontal="left" vertical="top"/>
    </xf>
    <xf numFmtId="0" fontId="0" fillId="24" borderId="6" xfId="0" applyFill="1" applyBorder="1" applyAlignment="1">
      <alignment horizontal="center"/>
    </xf>
    <xf numFmtId="0" fontId="29" fillId="24" borderId="6" xfId="0" applyFont="1" applyFill="1" applyBorder="1" applyAlignment="1">
      <alignment horizontal="center" vertical="center"/>
    </xf>
    <xf numFmtId="0" fontId="29" fillId="24" borderId="6" xfId="0" applyFont="1" applyFill="1" applyBorder="1" applyAlignment="1">
      <alignment horizontal="center"/>
    </xf>
    <xf numFmtId="0" fontId="29" fillId="24" borderId="6" xfId="0" applyFont="1" applyFill="1" applyBorder="1" applyAlignment="1">
      <alignment horizontal="left" vertical="center"/>
    </xf>
    <xf numFmtId="0" fontId="0" fillId="24" borderId="6" xfId="0" applyFill="1" applyBorder="1"/>
    <xf numFmtId="0" fontId="29" fillId="24" borderId="6" xfId="0" applyFont="1" applyFill="1" applyBorder="1"/>
    <xf numFmtId="0" fontId="0" fillId="24" borderId="7" xfId="0" applyFill="1" applyBorder="1"/>
    <xf numFmtId="0" fontId="29" fillId="24" borderId="45" xfId="0" applyFont="1" applyFill="1" applyBorder="1" applyAlignment="1">
      <alignment horizontal="center"/>
    </xf>
    <xf numFmtId="0" fontId="29" fillId="24" borderId="41" xfId="0" applyFont="1" applyFill="1" applyBorder="1"/>
    <xf numFmtId="14" fontId="29" fillId="24" borderId="45" xfId="0" applyNumberFormat="1" applyFont="1" applyFill="1" applyBorder="1" applyAlignment="1">
      <alignment horizontal="center"/>
    </xf>
    <xf numFmtId="14" fontId="29" fillId="24" borderId="52" xfId="0" applyNumberFormat="1" applyFont="1" applyFill="1" applyBorder="1" applyAlignment="1">
      <alignment horizontal="center"/>
    </xf>
    <xf numFmtId="0" fontId="29" fillId="24" borderId="51" xfId="0" applyFont="1" applyFill="1" applyBorder="1" applyAlignment="1">
      <alignment horizontal="center"/>
    </xf>
    <xf numFmtId="0" fontId="29" fillId="24" borderId="51" xfId="0" applyFont="1" applyFill="1" applyBorder="1"/>
    <xf numFmtId="0" fontId="29" fillId="24" borderId="43" xfId="0" applyFont="1" applyFill="1" applyBorder="1"/>
    <xf numFmtId="0" fontId="30" fillId="0" borderId="0" xfId="3" applyFont="1" applyFill="1" applyBorder="1"/>
    <xf numFmtId="14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31" fillId="0" borderId="0" xfId="0" applyFont="1" applyAlignment="1">
      <alignment vertical="center" wrapText="1"/>
    </xf>
    <xf numFmtId="0" fontId="29" fillId="24" borderId="0" xfId="0" applyFont="1" applyFill="1" applyAlignment="1">
      <alignment horizontal="center"/>
    </xf>
    <xf numFmtId="0" fontId="29" fillId="24" borderId="0" xfId="0" applyFont="1" applyFill="1"/>
    <xf numFmtId="0" fontId="29" fillId="24" borderId="0" xfId="0" applyFont="1" applyFill="1" applyAlignment="1">
      <alignment horizontal="left"/>
    </xf>
    <xf numFmtId="0" fontId="1" fillId="0" borderId="37" xfId="5" applyFont="1" applyBorder="1"/>
    <xf numFmtId="0" fontId="0" fillId="21" borderId="64" xfId="0" applyFill="1" applyBorder="1" applyAlignment="1">
      <alignment horizontal="center" wrapText="1"/>
    </xf>
    <xf numFmtId="0" fontId="0" fillId="21" borderId="54" xfId="0" applyFill="1" applyBorder="1" applyAlignment="1">
      <alignment horizontal="center" wrapText="1"/>
    </xf>
    <xf numFmtId="0" fontId="4" fillId="0" borderId="17" xfId="0" applyFont="1" applyBorder="1"/>
    <xf numFmtId="0" fontId="0" fillId="0" borderId="19" xfId="0" applyBorder="1" applyAlignment="1">
      <alignment horizontal="center"/>
    </xf>
    <xf numFmtId="0" fontId="28" fillId="25" borderId="0" xfId="0" applyFont="1" applyFill="1" applyAlignment="1">
      <alignment vertical="center" wrapText="1"/>
    </xf>
    <xf numFmtId="0" fontId="0" fillId="25" borderId="0" xfId="0" applyFill="1" applyAlignment="1">
      <alignment horizontal="center" vertic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0" fillId="8" borderId="20" xfId="0" applyFill="1" applyBorder="1" applyAlignment="1">
      <alignment horizontal="center" wrapText="1"/>
    </xf>
    <xf numFmtId="0" fontId="0" fillId="6" borderId="21" xfId="0" applyFill="1" applyBorder="1"/>
    <xf numFmtId="0" fontId="0" fillId="6" borderId="22" xfId="0" applyFill="1" applyBorder="1"/>
    <xf numFmtId="0" fontId="0" fillId="8" borderId="21" xfId="0" applyFill="1" applyBorder="1" applyAlignment="1">
      <alignment horizontal="center" wrapText="1"/>
    </xf>
    <xf numFmtId="0" fontId="0" fillId="6" borderId="23" xfId="0" applyFill="1" applyBorder="1" applyAlignment="1">
      <alignment horizontal="right"/>
    </xf>
    <xf numFmtId="0" fontId="0" fillId="6" borderId="24" xfId="0" applyFill="1" applyBorder="1" applyAlignment="1">
      <alignment horizontal="right"/>
    </xf>
    <xf numFmtId="0" fontId="0" fillId="15" borderId="24" xfId="0" applyFill="1" applyBorder="1" applyAlignment="1" applyProtection="1">
      <alignment horizontal="left"/>
      <protection locked="0"/>
    </xf>
    <xf numFmtId="0" fontId="0" fillId="15" borderId="25" xfId="0" applyFill="1" applyBorder="1" applyAlignment="1" applyProtection="1">
      <alignment horizontal="left"/>
      <protection locked="0"/>
    </xf>
    <xf numFmtId="0" fontId="3" fillId="6" borderId="0" xfId="0" applyFont="1" applyFill="1" applyAlignment="1">
      <alignment horizontal="right"/>
    </xf>
    <xf numFmtId="0" fontId="0" fillId="6" borderId="0" xfId="0" applyFill="1"/>
    <xf numFmtId="0" fontId="3" fillId="15" borderId="1" xfId="0" applyFont="1" applyFill="1" applyBorder="1" applyAlignment="1" applyProtection="1">
      <alignment horizontal="left"/>
      <protection locked="0"/>
    </xf>
    <xf numFmtId="0" fontId="0" fillId="15" borderId="1" xfId="0" applyFill="1" applyBorder="1" applyProtection="1">
      <protection locked="0"/>
    </xf>
    <xf numFmtId="0" fontId="3" fillId="6" borderId="1" xfId="0" applyFont="1" applyFill="1" applyBorder="1" applyAlignment="1">
      <alignment horizontal="left"/>
    </xf>
    <xf numFmtId="0" fontId="0" fillId="6" borderId="1" xfId="0" applyFill="1" applyBorder="1"/>
    <xf numFmtId="0" fontId="3" fillId="6" borderId="2" xfId="0" applyFont="1" applyFill="1" applyBorder="1" applyAlignment="1">
      <alignment horizontal="left"/>
    </xf>
    <xf numFmtId="0" fontId="0" fillId="6" borderId="0" xfId="0" applyFill="1" applyAlignment="1">
      <alignment horizontal="left"/>
    </xf>
    <xf numFmtId="0" fontId="0" fillId="6" borderId="26" xfId="0" applyFill="1" applyBorder="1" applyAlignment="1">
      <alignment horizontal="right"/>
    </xf>
    <xf numFmtId="0" fontId="0" fillId="6" borderId="0" xfId="0" applyFill="1" applyAlignment="1">
      <alignment horizontal="right"/>
    </xf>
    <xf numFmtId="0" fontId="0" fillId="6" borderId="25" xfId="0" applyFill="1" applyBorder="1" applyAlignment="1">
      <alignment horizontal="left"/>
    </xf>
    <xf numFmtId="0" fontId="0" fillId="6" borderId="27" xfId="0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14" borderId="20" xfId="0" applyFill="1" applyBorder="1" applyAlignment="1">
      <alignment horizontal="center" wrapText="1"/>
    </xf>
    <xf numFmtId="0" fontId="0" fillId="17" borderId="21" xfId="0" applyFill="1" applyBorder="1"/>
    <xf numFmtId="0" fontId="0" fillId="17" borderId="22" xfId="0" applyFill="1" applyBorder="1"/>
    <xf numFmtId="0" fontId="0" fillId="14" borderId="21" xfId="0" applyFill="1" applyBorder="1" applyAlignment="1">
      <alignment horizontal="center" wrapText="1"/>
    </xf>
    <xf numFmtId="0" fontId="0" fillId="17" borderId="23" xfId="0" applyFill="1" applyBorder="1" applyAlignment="1">
      <alignment horizontal="right"/>
    </xf>
    <xf numFmtId="0" fontId="0" fillId="17" borderId="24" xfId="0" applyFill="1" applyBorder="1" applyAlignment="1">
      <alignment horizontal="right"/>
    </xf>
    <xf numFmtId="0" fontId="0" fillId="17" borderId="24" xfId="0" applyFill="1" applyBorder="1" applyAlignment="1">
      <alignment horizontal="left"/>
    </xf>
    <xf numFmtId="0" fontId="0" fillId="17" borderId="25" xfId="0" applyFill="1" applyBorder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/>
    <xf numFmtId="0" fontId="3" fillId="0" borderId="0" xfId="0" applyFont="1" applyAlignment="1">
      <alignment horizontal="left"/>
    </xf>
    <xf numFmtId="0" fontId="32" fillId="20" borderId="45" xfId="0" applyFont="1" applyFill="1" applyBorder="1" applyAlignment="1">
      <alignment horizontal="left" vertical="top" wrapText="1"/>
    </xf>
    <xf numFmtId="0" fontId="32" fillId="20" borderId="0" xfId="0" applyFont="1" applyFill="1" applyAlignment="1">
      <alignment horizontal="left" vertical="top" wrapText="1"/>
    </xf>
    <xf numFmtId="0" fontId="32" fillId="20" borderId="41" xfId="0" applyFont="1" applyFill="1" applyBorder="1" applyAlignment="1">
      <alignment horizontal="left" vertical="top" wrapText="1"/>
    </xf>
    <xf numFmtId="0" fontId="32" fillId="20" borderId="52" xfId="0" applyFont="1" applyFill="1" applyBorder="1" applyAlignment="1">
      <alignment horizontal="left" vertical="top" wrapText="1"/>
    </xf>
    <xf numFmtId="0" fontId="32" fillId="20" borderId="51" xfId="0" applyFont="1" applyFill="1" applyBorder="1" applyAlignment="1">
      <alignment horizontal="left" vertical="top" wrapText="1"/>
    </xf>
    <xf numFmtId="0" fontId="32" fillId="20" borderId="43" xfId="0" applyFont="1" applyFill="1" applyBorder="1" applyAlignment="1">
      <alignment horizontal="left" vertical="top" wrapText="1"/>
    </xf>
    <xf numFmtId="0" fontId="33" fillId="20" borderId="50" xfId="0" applyFont="1" applyFill="1" applyBorder="1" applyAlignment="1">
      <alignment horizontal="center" vertical="center" wrapText="1"/>
    </xf>
    <xf numFmtId="0" fontId="33" fillId="20" borderId="6" xfId="0" applyFont="1" applyFill="1" applyBorder="1" applyAlignment="1">
      <alignment horizontal="center" vertical="center" wrapText="1"/>
    </xf>
    <xf numFmtId="0" fontId="33" fillId="20" borderId="7" xfId="0" applyFont="1" applyFill="1" applyBorder="1" applyAlignment="1">
      <alignment horizontal="center" vertical="center" wrapText="1"/>
    </xf>
    <xf numFmtId="0" fontId="28" fillId="20" borderId="53" xfId="0" applyFont="1" applyFill="1" applyBorder="1" applyAlignment="1">
      <alignment horizontal="center" vertical="center" wrapText="1"/>
    </xf>
    <xf numFmtId="0" fontId="28" fillId="20" borderId="54" xfId="0" applyFont="1" applyFill="1" applyBorder="1" applyAlignment="1">
      <alignment horizontal="center" vertical="center" wrapText="1"/>
    </xf>
    <xf numFmtId="0" fontId="28" fillId="20" borderId="30" xfId="0" applyFont="1" applyFill="1" applyBorder="1" applyAlignment="1">
      <alignment horizontal="center" wrapText="1"/>
    </xf>
    <xf numFmtId="0" fontId="28" fillId="20" borderId="31" xfId="0" applyFont="1" applyFill="1" applyBorder="1" applyAlignment="1">
      <alignment horizontal="center" wrapText="1"/>
    </xf>
    <xf numFmtId="0" fontId="28" fillId="20" borderId="44" xfId="0" applyFont="1" applyFill="1" applyBorder="1" applyAlignment="1">
      <alignment horizontal="center" wrapText="1"/>
    </xf>
    <xf numFmtId="0" fontId="28" fillId="0" borderId="58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/>
    </xf>
    <xf numFmtId="0" fontId="28" fillId="0" borderId="61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 wrapText="1"/>
    </xf>
    <xf numFmtId="0" fontId="29" fillId="24" borderId="6" xfId="0" applyFont="1" applyFill="1" applyBorder="1" applyAlignment="1">
      <alignment horizontal="center" wrapText="1"/>
    </xf>
    <xf numFmtId="0" fontId="29" fillId="24" borderId="0" xfId="0" applyFont="1" applyFill="1" applyAlignment="1">
      <alignment horizontal="center" wrapText="1"/>
    </xf>
    <xf numFmtId="0" fontId="29" fillId="24" borderId="0" xfId="0" applyFont="1" applyFill="1" applyAlignment="1">
      <alignment horizontal="left" wrapText="1"/>
    </xf>
    <xf numFmtId="0" fontId="29" fillId="24" borderId="41" xfId="0" applyFont="1" applyFill="1" applyBorder="1" applyAlignment="1">
      <alignment horizontal="left" wrapText="1"/>
    </xf>
    <xf numFmtId="0" fontId="29" fillId="24" borderId="0" xfId="0" applyFont="1" applyFill="1" applyAlignment="1">
      <alignment horizontal="left" vertical="center" wrapText="1"/>
    </xf>
    <xf numFmtId="0" fontId="28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31" xfId="0" applyFont="1" applyBorder="1" applyAlignment="1">
      <alignment horizontal="left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9" fillId="0" borderId="35" xfId="3" applyFont="1" applyBorder="1" applyAlignment="1">
      <alignment horizontal="left"/>
    </xf>
    <xf numFmtId="0" fontId="19" fillId="0" borderId="12" xfId="3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20" fillId="0" borderId="36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14" fillId="0" borderId="37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5" fillId="15" borderId="10" xfId="0" applyFont="1" applyFill="1" applyBorder="1" applyAlignment="1" applyProtection="1">
      <alignment horizontal="center"/>
      <protection locked="0"/>
    </xf>
    <xf numFmtId="0" fontId="15" fillId="15" borderId="11" xfId="0" applyFont="1" applyFill="1" applyBorder="1" applyAlignment="1" applyProtection="1">
      <alignment horizontal="center"/>
      <protection locked="0"/>
    </xf>
    <xf numFmtId="0" fontId="15" fillId="15" borderId="28" xfId="0" applyFont="1" applyFill="1" applyBorder="1" applyAlignment="1" applyProtection="1">
      <alignment horizontal="center"/>
      <protection locked="0"/>
    </xf>
    <xf numFmtId="0" fontId="14" fillId="16" borderId="47" xfId="0" applyFont="1" applyFill="1" applyBorder="1" applyAlignment="1">
      <alignment horizontal="center"/>
    </xf>
    <xf numFmtId="0" fontId="14" fillId="16" borderId="48" xfId="0" applyFont="1" applyFill="1" applyBorder="1" applyAlignment="1">
      <alignment horizontal="center"/>
    </xf>
    <xf numFmtId="0" fontId="14" fillId="16" borderId="49" xfId="0" applyFont="1" applyFill="1" applyBorder="1" applyAlignment="1">
      <alignment horizontal="center"/>
    </xf>
    <xf numFmtId="0" fontId="14" fillId="16" borderId="37" xfId="0" applyFont="1" applyFill="1" applyBorder="1" applyAlignment="1">
      <alignment horizontal="center"/>
    </xf>
    <xf numFmtId="0" fontId="14" fillId="16" borderId="1" xfId="0" applyFont="1" applyFill="1" applyBorder="1" applyAlignment="1">
      <alignment horizontal="center"/>
    </xf>
    <xf numFmtId="0" fontId="14" fillId="16" borderId="14" xfId="0" applyFont="1" applyFill="1" applyBorder="1" applyAlignment="1">
      <alignment horizontal="center"/>
    </xf>
    <xf numFmtId="0" fontId="24" fillId="0" borderId="30" xfId="0" applyFont="1" applyBorder="1" applyAlignment="1">
      <alignment horizontal="left"/>
    </xf>
    <xf numFmtId="0" fontId="24" fillId="0" borderId="31" xfId="0" applyFont="1" applyBorder="1" applyAlignment="1">
      <alignment horizontal="left"/>
    </xf>
    <xf numFmtId="0" fontId="9" fillId="0" borderId="0" xfId="0" applyFont="1" applyAlignment="1">
      <alignment horizontal="left" vertical="center" wrapText="1"/>
    </xf>
    <xf numFmtId="0" fontId="21" fillId="3" borderId="10" xfId="3" applyFont="1" applyFill="1" applyBorder="1" applyAlignment="1">
      <alignment horizontal="center"/>
    </xf>
    <xf numFmtId="0" fontId="21" fillId="3" borderId="28" xfId="3" applyFont="1" applyFill="1" applyBorder="1" applyAlignment="1">
      <alignment horizontal="center"/>
    </xf>
    <xf numFmtId="0" fontId="22" fillId="3" borderId="10" xfId="3" applyFont="1" applyFill="1" applyBorder="1" applyAlignment="1">
      <alignment horizontal="center"/>
    </xf>
    <xf numFmtId="0" fontId="22" fillId="3" borderId="28" xfId="3" applyFont="1" applyFill="1" applyBorder="1" applyAlignment="1">
      <alignment horizontal="center"/>
    </xf>
    <xf numFmtId="0" fontId="23" fillId="3" borderId="23" xfId="2" applyFont="1" applyBorder="1" applyAlignment="1">
      <alignment horizontal="center" vertical="center"/>
    </xf>
    <xf numFmtId="0" fontId="23" fillId="3" borderId="38" xfId="2" applyFont="1" applyBorder="1" applyAlignment="1">
      <alignment horizontal="center" vertical="center"/>
    </xf>
    <xf numFmtId="0" fontId="23" fillId="3" borderId="20" xfId="2" applyFont="1" applyBorder="1" applyAlignment="1">
      <alignment horizontal="center" vertical="center"/>
    </xf>
    <xf numFmtId="0" fontId="23" fillId="3" borderId="39" xfId="2" applyFont="1" applyBorder="1" applyAlignment="1">
      <alignment horizontal="center" vertical="center"/>
    </xf>
    <xf numFmtId="0" fontId="14" fillId="0" borderId="40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7" fillId="3" borderId="26" xfId="2" applyFont="1" applyBorder="1" applyAlignment="1">
      <alignment horizontal="center" vertical="center"/>
    </xf>
    <xf numFmtId="0" fontId="17" fillId="3" borderId="41" xfId="2" applyFont="1" applyBorder="1" applyAlignment="1">
      <alignment horizontal="center" vertical="center"/>
    </xf>
    <xf numFmtId="0" fontId="17" fillId="3" borderId="42" xfId="2" applyFont="1" applyBorder="1" applyAlignment="1">
      <alignment horizontal="center" vertical="center"/>
    </xf>
    <xf numFmtId="0" fontId="17" fillId="3" borderId="43" xfId="2" applyFont="1" applyBorder="1" applyAlignment="1">
      <alignment horizontal="center" vertical="center"/>
    </xf>
    <xf numFmtId="0" fontId="15" fillId="0" borderId="12" xfId="0" applyFont="1" applyBorder="1" applyAlignment="1">
      <alignment horizontal="left"/>
    </xf>
    <xf numFmtId="0" fontId="7" fillId="18" borderId="30" xfId="0" applyFont="1" applyFill="1" applyBorder="1" applyAlignment="1">
      <alignment horizontal="center"/>
    </xf>
    <xf numFmtId="0" fontId="7" fillId="18" borderId="31" xfId="0" applyFont="1" applyFill="1" applyBorder="1" applyAlignment="1">
      <alignment horizontal="center"/>
    </xf>
    <xf numFmtId="0" fontId="7" fillId="18" borderId="44" xfId="0" applyFont="1" applyFill="1" applyBorder="1" applyAlignment="1">
      <alignment horizontal="center"/>
    </xf>
    <xf numFmtId="0" fontId="7" fillId="18" borderId="37" xfId="0" applyFont="1" applyFill="1" applyBorder="1" applyAlignment="1">
      <alignment horizontal="center"/>
    </xf>
    <xf numFmtId="0" fontId="7" fillId="18" borderId="1" xfId="0" applyFont="1" applyFill="1" applyBorder="1" applyAlignment="1">
      <alignment horizontal="center"/>
    </xf>
    <xf numFmtId="0" fontId="7" fillId="18" borderId="14" xfId="0" applyFont="1" applyFill="1" applyBorder="1" applyAlignment="1">
      <alignment horizontal="center"/>
    </xf>
    <xf numFmtId="0" fontId="14" fillId="16" borderId="45" xfId="0" applyFont="1" applyFill="1" applyBorder="1" applyAlignment="1">
      <alignment horizontal="center"/>
    </xf>
    <xf numFmtId="0" fontId="14" fillId="16" borderId="0" xfId="0" applyFont="1" applyFill="1" applyAlignment="1">
      <alignment horizontal="center"/>
    </xf>
    <xf numFmtId="0" fontId="14" fillId="16" borderId="41" xfId="0" applyFont="1" applyFill="1" applyBorder="1" applyAlignment="1">
      <alignment horizontal="center"/>
    </xf>
    <xf numFmtId="0" fontId="24" fillId="0" borderId="46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19" fillId="0" borderId="37" xfId="3" applyFont="1" applyFill="1" applyBorder="1" applyAlignment="1">
      <alignment horizontal="left"/>
    </xf>
    <xf numFmtId="0" fontId="19" fillId="0" borderId="1" xfId="3" applyFont="1" applyFill="1" applyBorder="1" applyAlignment="1">
      <alignment horizontal="left"/>
    </xf>
    <xf numFmtId="0" fontId="18" fillId="0" borderId="37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4" xfId="0" applyBorder="1" applyAlignment="1">
      <alignment horizontal="center"/>
    </xf>
    <xf numFmtId="0" fontId="15" fillId="0" borderId="10" xfId="2" applyFont="1" applyFill="1" applyBorder="1" applyAlignment="1">
      <alignment horizontal="center"/>
    </xf>
    <xf numFmtId="0" fontId="15" fillId="0" borderId="28" xfId="2" applyFont="1" applyFill="1" applyBorder="1" applyAlignment="1">
      <alignment horizontal="center"/>
    </xf>
    <xf numFmtId="0" fontId="0" fillId="16" borderId="35" xfId="0" applyFill="1" applyBorder="1" applyAlignment="1">
      <alignment horizontal="center"/>
    </xf>
    <xf numFmtId="0" fontId="0" fillId="16" borderId="11" xfId="0" applyFill="1" applyBorder="1" applyAlignment="1">
      <alignment horizontal="center"/>
    </xf>
    <xf numFmtId="0" fontId="0" fillId="16" borderId="28" xfId="0" applyFill="1" applyBorder="1" applyAlignment="1">
      <alignment horizontal="center"/>
    </xf>
    <xf numFmtId="0" fontId="25" fillId="0" borderId="37" xfId="3" applyFont="1" applyFill="1" applyBorder="1" applyAlignment="1">
      <alignment horizontal="center" vertical="center" textRotation="90" wrapText="1"/>
    </xf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5" fillId="0" borderId="10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28" xfId="0" applyFont="1" applyBorder="1" applyAlignment="1" applyProtection="1">
      <alignment horizontal="center"/>
      <protection locked="0"/>
    </xf>
    <xf numFmtId="0" fontId="25" fillId="0" borderId="46" xfId="3" applyFont="1" applyFill="1" applyBorder="1" applyAlignment="1">
      <alignment horizontal="center" vertical="center" textRotation="90" wrapText="1"/>
    </xf>
    <xf numFmtId="0" fontId="25" fillId="0" borderId="47" xfId="3" applyFont="1" applyFill="1" applyBorder="1" applyAlignment="1">
      <alignment horizontal="center" vertical="center" textRotation="90" wrapText="1"/>
    </xf>
    <xf numFmtId="0" fontId="15" fillId="3" borderId="26" xfId="2" applyFont="1" applyBorder="1" applyAlignment="1">
      <alignment horizontal="center" vertical="center"/>
    </xf>
    <xf numFmtId="0" fontId="15" fillId="3" borderId="41" xfId="2" applyFont="1" applyBorder="1" applyAlignment="1">
      <alignment horizontal="center" vertical="center"/>
    </xf>
    <xf numFmtId="0" fontId="15" fillId="3" borderId="42" xfId="2" applyFont="1" applyBorder="1" applyAlignment="1">
      <alignment horizontal="center" vertical="center"/>
    </xf>
    <xf numFmtId="0" fontId="15" fillId="3" borderId="43" xfId="2" applyFont="1" applyBorder="1" applyAlignment="1">
      <alignment horizontal="center" vertical="center"/>
    </xf>
    <xf numFmtId="0" fontId="19" fillId="0" borderId="10" xfId="3" applyFont="1" applyBorder="1" applyAlignment="1">
      <alignment horizontal="center"/>
    </xf>
    <xf numFmtId="0" fontId="19" fillId="0" borderId="12" xfId="3" applyFont="1" applyBorder="1" applyAlignment="1">
      <alignment horizontal="center"/>
    </xf>
    <xf numFmtId="0" fontId="15" fillId="0" borderId="23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9" fillId="0" borderId="35" xfId="3" applyFont="1" applyFill="1" applyBorder="1" applyAlignment="1">
      <alignment horizontal="left"/>
    </xf>
    <xf numFmtId="0" fontId="19" fillId="0" borderId="12" xfId="3" applyFont="1" applyFill="1" applyBorder="1" applyAlignment="1">
      <alignment horizontal="left"/>
    </xf>
    <xf numFmtId="0" fontId="15" fillId="0" borderId="36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7" fillId="19" borderId="30" xfId="0" applyFont="1" applyFill="1" applyBorder="1" applyAlignment="1">
      <alignment horizontal="center"/>
    </xf>
    <xf numFmtId="0" fontId="7" fillId="19" borderId="31" xfId="0" applyFont="1" applyFill="1" applyBorder="1" applyAlignment="1">
      <alignment horizontal="center"/>
    </xf>
    <xf numFmtId="0" fontId="7" fillId="19" borderId="44" xfId="0" applyFont="1" applyFill="1" applyBorder="1" applyAlignment="1">
      <alignment horizontal="center"/>
    </xf>
    <xf numFmtId="0" fontId="7" fillId="19" borderId="37" xfId="0" applyFont="1" applyFill="1" applyBorder="1" applyAlignment="1">
      <alignment horizontal="center"/>
    </xf>
    <xf numFmtId="0" fontId="7" fillId="19" borderId="1" xfId="0" applyFont="1" applyFill="1" applyBorder="1" applyAlignment="1">
      <alignment horizontal="center"/>
    </xf>
    <xf numFmtId="0" fontId="7" fillId="19" borderId="14" xfId="0" applyFont="1" applyFill="1" applyBorder="1" applyAlignment="1">
      <alignment horizontal="center"/>
    </xf>
    <xf numFmtId="0" fontId="2" fillId="0" borderId="17" xfId="5" applyBorder="1" applyAlignment="1">
      <alignment horizontal="center"/>
    </xf>
    <xf numFmtId="0" fontId="2" fillId="0" borderId="18" xfId="5" applyBorder="1" applyAlignment="1">
      <alignment horizontal="center"/>
    </xf>
    <xf numFmtId="0" fontId="2" fillId="0" borderId="19" xfId="5" applyBorder="1" applyAlignment="1">
      <alignment horizontal="center"/>
    </xf>
    <xf numFmtId="0" fontId="1" fillId="0" borderId="0" xfId="5" applyFont="1" applyAlignment="1">
      <alignment horizontal="center" vertical="center" wrapText="1"/>
    </xf>
    <xf numFmtId="0" fontId="1" fillId="0" borderId="51" xfId="5" applyFont="1" applyBorder="1" applyAlignment="1">
      <alignment horizontal="center" vertical="center" wrapText="1"/>
    </xf>
    <xf numFmtId="0" fontId="2" fillId="0" borderId="50" xfId="5" applyBorder="1" applyAlignment="1">
      <alignment horizontal="center"/>
    </xf>
    <xf numFmtId="0" fontId="2" fillId="0" borderId="6" xfId="5" applyBorder="1" applyAlignment="1">
      <alignment horizontal="center"/>
    </xf>
    <xf numFmtId="0" fontId="2" fillId="0" borderId="7" xfId="5" applyBorder="1" applyAlignment="1">
      <alignment horizontal="center"/>
    </xf>
    <xf numFmtId="0" fontId="27" fillId="0" borderId="18" xfId="5" applyFont="1" applyBorder="1" applyAlignment="1">
      <alignment horizontal="center"/>
    </xf>
    <xf numFmtId="0" fontId="27" fillId="0" borderId="19" xfId="5" applyFont="1" applyBorder="1" applyAlignment="1">
      <alignment horizontal="center"/>
    </xf>
  </cellXfs>
  <cellStyles count="6">
    <cellStyle name="Bad" xfId="1" builtinId="27"/>
    <cellStyle name="Good" xfId="2" builtinId="26"/>
    <cellStyle name="Hyperlink" xfId="3" builtinId="8"/>
    <cellStyle name="Hyperlink 2" xfId="4" xr:uid="{00000000-0005-0000-0000-000003000000}"/>
    <cellStyle name="Normal" xfId="0" builtinId="0"/>
    <cellStyle name="Normal 2" xfId="5" xr:uid="{B72CD309-4E5A-4DB7-B6DC-756D80448B3A}"/>
  </cellStyles>
  <dxfs count="93"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  <name val="Cambria"/>
        <scheme val="none"/>
      </font>
      <fill>
        <patternFill patternType="none">
          <bgColor indexed="6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auto="1"/>
        <name val="Cambria"/>
        <scheme val="none"/>
      </font>
      <fill>
        <patternFill patternType="none">
          <bgColor indexed="65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14949146760869"/>
          <c:y val="5.264373996658453E-2"/>
          <c:w val="0.68059873711313756"/>
          <c:h val="0.6747553703992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'All Veh.'!$AO$13</c:f>
              <c:strCache>
                <c:ptCount val="1"/>
                <c:pt idx="0">
                  <c:v>West Left X East Thru</c:v>
                </c:pt>
              </c:strCache>
            </c:strRef>
          </c:tx>
          <c:spPr>
            <a:ln w="38100">
              <a:solidFill>
                <a:schemeClr val="tx1"/>
              </a:solidFill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'All Veh.'!$AZ$17:$AZ$27</c:f>
              <c:strCache>
                <c:ptCount val="11"/>
                <c:pt idx="0">
                  <c:v>7:00 AM - 8:00 AM</c:v>
                </c:pt>
                <c:pt idx="1">
                  <c:v>8:00 AM - 9:00 AM</c:v>
                </c:pt>
                <c:pt idx="2">
                  <c:v>9:00 AM - 10:00 AM</c:v>
                </c:pt>
                <c:pt idx="3">
                  <c:v>10:00 AM - 11:00 AM</c:v>
                </c:pt>
                <c:pt idx="4">
                  <c:v>11:00 AM - 12:00 PM</c:v>
                </c:pt>
                <c:pt idx="5">
                  <c:v>12:00 PM - 1:00 PM</c:v>
                </c:pt>
                <c:pt idx="6">
                  <c:v>1:00 PM - 2:00 PM</c:v>
                </c:pt>
                <c:pt idx="7">
                  <c:v>2:00 PM - 3:00 PM</c:v>
                </c:pt>
                <c:pt idx="8">
                  <c:v>3:00 PM - 4:00 PM</c:v>
                </c:pt>
                <c:pt idx="9">
                  <c:v>4:00 PM - 5:00 PM</c:v>
                </c:pt>
                <c:pt idx="10">
                  <c:v>5:00 PM - 6:00 PM</c:v>
                </c:pt>
              </c:strCache>
            </c:strRef>
          </c:cat>
          <c:val>
            <c:numRef>
              <c:f>'All Veh.'!$BB$17:$BB$27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F3-453F-9B92-17CA80C01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281589576"/>
        <c:axId val="1"/>
      </c:barChart>
      <c:lineChart>
        <c:grouping val="standard"/>
        <c:varyColors val="0"/>
        <c:ser>
          <c:idx val="1"/>
          <c:order val="1"/>
          <c:tx>
            <c:strRef>
              <c:f>'All Veh.'!$BL$13</c:f>
              <c:strCache>
                <c:ptCount val="1"/>
                <c:pt idx="0">
                  <c:v>Permitted/Prot WEST Left Threshold</c:v>
                </c:pt>
              </c:strCache>
            </c:strRef>
          </c:tx>
          <c:spPr>
            <a:ln w="38100">
              <a:prstDash val="dash"/>
            </a:ln>
          </c:spPr>
          <c:marker>
            <c:symbol val="none"/>
          </c:marker>
          <c:val>
            <c:numRef>
              <c:f>'All Veh.'!$BL$17:$BL$27</c:f>
              <c:numCache>
                <c:formatCode>General</c:formatCode>
                <c:ptCount val="11"/>
                <c:pt idx="0">
                  <c:v>100000</c:v>
                </c:pt>
                <c:pt idx="1">
                  <c:v>100000</c:v>
                </c:pt>
                <c:pt idx="2">
                  <c:v>100000</c:v>
                </c:pt>
                <c:pt idx="3">
                  <c:v>100000</c:v>
                </c:pt>
                <c:pt idx="4">
                  <c:v>100000</c:v>
                </c:pt>
                <c:pt idx="5">
                  <c:v>100000</c:v>
                </c:pt>
                <c:pt idx="6">
                  <c:v>100000</c:v>
                </c:pt>
                <c:pt idx="7">
                  <c:v>100000</c:v>
                </c:pt>
                <c:pt idx="8">
                  <c:v>100000</c:v>
                </c:pt>
                <c:pt idx="9">
                  <c:v>100000</c:v>
                </c:pt>
                <c:pt idx="10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3-453F-9B92-17CA80C01BAB}"/>
            </c:ext>
          </c:extLst>
        </c:ser>
        <c:ser>
          <c:idx val="2"/>
          <c:order val="2"/>
          <c:tx>
            <c:strRef>
              <c:f>'All Veh.'!$BM$13</c:f>
              <c:strCache>
                <c:ptCount val="1"/>
                <c:pt idx="0">
                  <c:v>Protected WEST Left Threshold</c:v>
                </c:pt>
              </c:strCache>
            </c:strRef>
          </c:tx>
          <c:spPr>
            <a:ln w="38100">
              <a:solidFill>
                <a:srgbClr val="002060"/>
              </a:solidFill>
              <a:prstDash val="dash"/>
            </a:ln>
          </c:spPr>
          <c:marker>
            <c:symbol val="none"/>
          </c:marker>
          <c:val>
            <c:numRef>
              <c:f>'All Veh.'!$BM$17:$BM$27</c:f>
              <c:numCache>
                <c:formatCode>General</c:formatCode>
                <c:ptCount val="11"/>
                <c:pt idx="0">
                  <c:v>300000</c:v>
                </c:pt>
                <c:pt idx="1">
                  <c:v>300000</c:v>
                </c:pt>
                <c:pt idx="2">
                  <c:v>300000</c:v>
                </c:pt>
                <c:pt idx="3">
                  <c:v>300000</c:v>
                </c:pt>
                <c:pt idx="4">
                  <c:v>300000</c:v>
                </c:pt>
                <c:pt idx="5">
                  <c:v>300000</c:v>
                </c:pt>
                <c:pt idx="6">
                  <c:v>300000</c:v>
                </c:pt>
                <c:pt idx="7">
                  <c:v>300000</c:v>
                </c:pt>
                <c:pt idx="8">
                  <c:v>300000</c:v>
                </c:pt>
                <c:pt idx="9">
                  <c:v>300000</c:v>
                </c:pt>
                <c:pt idx="10">
                  <c:v>300000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F3-453F-9B92-17CA80C01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>
              <a:prstDash val="dash"/>
            </a:ln>
          </c:spPr>
        </c:dropLines>
        <c:marker val="1"/>
        <c:smooth val="0"/>
        <c:axId val="1281589576"/>
        <c:axId val="1"/>
      </c:lineChart>
      <c:catAx>
        <c:axId val="1281589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Time of the day
</a:t>
                </a:r>
              </a:p>
            </c:rich>
          </c:tx>
          <c:layout>
            <c:manualLayout>
              <c:xMode val="edge"/>
              <c:yMode val="edge"/>
              <c:x val="0.80236377638423939"/>
              <c:y val="0.82147256345432074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Left Turn x Opposing Thru Product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81589576"/>
        <c:crossesAt val="1"/>
        <c:crossBetween val="between"/>
      </c:valAx>
      <c:spPr>
        <a:solidFill>
          <a:srgbClr val="9BBB59">
            <a:lumMod val="40000"/>
            <a:lumOff val="60000"/>
          </a:srgbClr>
        </a:solidFill>
        <a:ln>
          <a:prstDash val="dash"/>
        </a:ln>
      </c:spPr>
    </c:plotArea>
    <c:legend>
      <c:legendPos val="r"/>
      <c:layout>
        <c:manualLayout>
          <c:xMode val="edge"/>
          <c:yMode val="edge"/>
          <c:x val="0.81872726986970945"/>
          <c:y val="0.36062635734889575"/>
          <c:w val="0.17179386109670425"/>
          <c:h val="0.2357124666347399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9BC1A7"/>
    </a:solidFill>
    <a:ln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EBL Crashes - 12 Month Periods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'Calc Sheet'!$DI$39</c:f>
              <c:strCache>
                <c:ptCount val="1"/>
                <c:pt idx="0">
                  <c:v>Date</c:v>
                </c:pt>
              </c:strCache>
            </c:strRef>
          </c:tx>
          <c:spPr>
            <a:noFill/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'Calc Sheet'!$DI$40:$DI$69</c:f>
              <c:numCache>
                <c:formatCode>m/d/yyyy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1-4594-AEF2-56FF5E3C4207}"/>
            </c:ext>
          </c:extLst>
        </c:ser>
        <c:ser>
          <c:idx val="1"/>
          <c:order val="1"/>
          <c:tx>
            <c:strRef>
              <c:f>'Calc Sheet'!$DJ$39</c:f>
              <c:strCache>
                <c:ptCount val="1"/>
                <c:pt idx="0">
                  <c:v>1 year</c:v>
                </c:pt>
              </c:strCache>
            </c:strRef>
          </c:tx>
          <c:spPr>
            <a:gradFill rotWithShape="1">
              <a:gsLst>
                <a:gs pos="0">
                  <a:srgbClr val="FFC000"/>
                </a:gs>
                <a:gs pos="50000">
                  <a:srgbClr val="FFC000"/>
                </a:gs>
                <a:gs pos="100000">
                  <a:srgbClr val="FFC0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44450" h="25400"/>
            </a:sp3d>
          </c:spPr>
          <c:invertIfNegative val="0"/>
          <c:val>
            <c:numRef>
              <c:f>'Calc Sheet'!$DJ$40:$DJ$69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01-4594-AEF2-56FF5E3C4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0178472"/>
        <c:axId val="1050179784"/>
      </c:barChart>
      <c:catAx>
        <c:axId val="10501784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9784"/>
        <c:crosses val="autoZero"/>
        <c:auto val="1"/>
        <c:lblAlgn val="ctr"/>
        <c:lblOffset val="100"/>
        <c:noMultiLvlLbl val="0"/>
      </c:catAx>
      <c:valAx>
        <c:axId val="1050179784"/>
        <c:scaling>
          <c:orientation val="minMax"/>
          <c:max val="47484"/>
          <c:min val="42370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[$-409]mmm\-yy;@" sourceLinked="0"/>
        <c:majorTickMark val="out"/>
        <c:minorTickMark val="in"/>
        <c:tickLblPos val="nextTo"/>
        <c:spPr>
          <a:noFill/>
          <a:ln w="9525">
            <a:solidFill>
              <a:schemeClr val="bg1">
                <a:lumMod val="50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8472"/>
        <c:crosses val="autoZero"/>
        <c:crossBetween val="between"/>
        <c:majorUnit val="720"/>
        <c:minorUnit val="9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WBL Crashes - 12 Month Periods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'Calc Sheet'!$EU$39</c:f>
              <c:strCache>
                <c:ptCount val="1"/>
                <c:pt idx="0">
                  <c:v>Date</c:v>
                </c:pt>
              </c:strCache>
            </c:strRef>
          </c:tx>
          <c:spPr>
            <a:noFill/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'Calc Sheet'!$EU$40:$EU$69</c:f>
              <c:numCache>
                <c:formatCode>m/d/yyyy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3-4590-8A45-48CC551F8509}"/>
            </c:ext>
          </c:extLst>
        </c:ser>
        <c:ser>
          <c:idx val="1"/>
          <c:order val="1"/>
          <c:tx>
            <c:strRef>
              <c:f>'Calc Sheet'!$EV$39</c:f>
              <c:strCache>
                <c:ptCount val="1"/>
                <c:pt idx="0">
                  <c:v>1 year</c:v>
                </c:pt>
              </c:strCache>
            </c:strRef>
          </c:tx>
          <c:spPr>
            <a:gradFill rotWithShape="1">
              <a:gsLst>
                <a:gs pos="0">
                  <a:srgbClr val="FFC000"/>
                </a:gs>
                <a:gs pos="50000">
                  <a:srgbClr val="FFC000"/>
                </a:gs>
                <a:gs pos="100000">
                  <a:srgbClr val="FFC0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44450" h="25400"/>
            </a:sp3d>
          </c:spPr>
          <c:invertIfNegative val="0"/>
          <c:val>
            <c:numRef>
              <c:f>'Calc Sheet'!$EV$40:$EV$69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53-4590-8A45-48CC551F8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0178472"/>
        <c:axId val="1050179784"/>
      </c:barChart>
      <c:catAx>
        <c:axId val="10501784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9784"/>
        <c:crosses val="autoZero"/>
        <c:auto val="1"/>
        <c:lblAlgn val="ctr"/>
        <c:lblOffset val="100"/>
        <c:noMultiLvlLbl val="0"/>
      </c:catAx>
      <c:valAx>
        <c:axId val="1050179784"/>
        <c:scaling>
          <c:orientation val="minMax"/>
          <c:max val="47484"/>
          <c:min val="42370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[$-409]mmm\-yy;@" sourceLinked="0"/>
        <c:majorTickMark val="out"/>
        <c:minorTickMark val="in"/>
        <c:tickLblPos val="nextTo"/>
        <c:spPr>
          <a:noFill/>
          <a:ln w="9525"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8472"/>
        <c:crosses val="autoZero"/>
        <c:crossBetween val="between"/>
        <c:majorUnit val="720"/>
        <c:minorUnit val="9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WBL Crashes - 24 Month Periods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'Calc Sheet'!$EU$39</c:f>
              <c:strCache>
                <c:ptCount val="1"/>
                <c:pt idx="0">
                  <c:v>Date</c:v>
                </c:pt>
              </c:strCache>
            </c:strRef>
          </c:tx>
          <c:spPr>
            <a:noFill/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'Calc Sheet'!$EU$40:$EU$69</c:f>
              <c:numCache>
                <c:formatCode>m/d/yyyy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6-4BB2-A7B9-04655375314F}"/>
            </c:ext>
          </c:extLst>
        </c:ser>
        <c:ser>
          <c:idx val="1"/>
          <c:order val="1"/>
          <c:tx>
            <c:strRef>
              <c:f>'Calc Sheet'!$EW$39</c:f>
              <c:strCache>
                <c:ptCount val="1"/>
                <c:pt idx="0">
                  <c:v>2 year</c:v>
                </c:pt>
              </c:strCache>
            </c:strRef>
          </c:tx>
          <c:spPr>
            <a:gradFill rotWithShape="1">
              <a:gsLst>
                <a:gs pos="0">
                  <a:srgbClr val="FFC000"/>
                </a:gs>
                <a:gs pos="50000">
                  <a:srgbClr val="FFC000"/>
                </a:gs>
                <a:gs pos="100000">
                  <a:srgbClr val="FFC0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44450" h="25400"/>
            </a:sp3d>
          </c:spPr>
          <c:invertIfNegative val="0"/>
          <c:val>
            <c:numRef>
              <c:f>'Calc Sheet'!$EW$40:$EW$69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6-4BB2-A7B9-046553753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0178472"/>
        <c:axId val="1050179784"/>
      </c:barChart>
      <c:catAx>
        <c:axId val="10501784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9784"/>
        <c:crosses val="autoZero"/>
        <c:auto val="1"/>
        <c:lblAlgn val="ctr"/>
        <c:lblOffset val="100"/>
        <c:noMultiLvlLbl val="0"/>
      </c:catAx>
      <c:valAx>
        <c:axId val="1050179784"/>
        <c:scaling>
          <c:orientation val="minMax"/>
          <c:max val="47484"/>
          <c:min val="42370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[$-409]mmm\-yy;@" sourceLinked="0"/>
        <c:majorTickMark val="out"/>
        <c:minorTickMark val="in"/>
        <c:tickLblPos val="nextTo"/>
        <c:spPr>
          <a:noFill/>
          <a:ln w="9525">
            <a:solidFill>
              <a:schemeClr val="bg1">
                <a:lumMod val="50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8472"/>
        <c:crosses val="autoZero"/>
        <c:crossBetween val="between"/>
        <c:majorUnit val="720"/>
        <c:minorUnit val="9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NBL</a:t>
            </a:r>
            <a:r>
              <a:rPr lang="en-US" baseline="0"/>
              <a:t> &amp; </a:t>
            </a:r>
            <a:r>
              <a:rPr lang="en-US"/>
              <a:t>SBL Crashes - 12 Month Periods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'Calc Sheet'!$AK$121</c:f>
              <c:strCache>
                <c:ptCount val="1"/>
                <c:pt idx="0">
                  <c:v>Date</c:v>
                </c:pt>
              </c:strCache>
            </c:strRef>
          </c:tx>
          <c:spPr>
            <a:noFill/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'Calc Sheet'!$AK$122:$AK$150</c:f>
              <c:numCache>
                <c:formatCode>m/d/yyyy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5-4CDA-8635-0D2DF363AA73}"/>
            </c:ext>
          </c:extLst>
        </c:ser>
        <c:ser>
          <c:idx val="1"/>
          <c:order val="1"/>
          <c:tx>
            <c:strRef>
              <c:f>'Calc Sheet'!$AL$121</c:f>
              <c:strCache>
                <c:ptCount val="1"/>
                <c:pt idx="0">
                  <c:v>1 year</c:v>
                </c:pt>
              </c:strCache>
            </c:strRef>
          </c:tx>
          <c:spPr>
            <a:gradFill rotWithShape="1">
              <a:gsLst>
                <a:gs pos="0">
                  <a:srgbClr val="FFC000"/>
                </a:gs>
                <a:gs pos="50000">
                  <a:srgbClr val="FFC000"/>
                </a:gs>
                <a:gs pos="100000">
                  <a:srgbClr val="FFC0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44450" h="25400"/>
            </a:sp3d>
          </c:spPr>
          <c:invertIfNegative val="0"/>
          <c:val>
            <c:numRef>
              <c:f>'Calc Sheet'!$AL$122:$AL$151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85-4CDA-8635-0D2DF363A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0178472"/>
        <c:axId val="1050179784"/>
      </c:barChart>
      <c:catAx>
        <c:axId val="10501784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9784"/>
        <c:crosses val="autoZero"/>
        <c:auto val="1"/>
        <c:lblAlgn val="ctr"/>
        <c:lblOffset val="100"/>
        <c:noMultiLvlLbl val="0"/>
      </c:catAx>
      <c:valAx>
        <c:axId val="1050179784"/>
        <c:scaling>
          <c:orientation val="minMax"/>
          <c:max val="47484"/>
          <c:min val="42370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[$-409]mmm\-yy;@" sourceLinked="0"/>
        <c:majorTickMark val="out"/>
        <c:minorTickMark val="in"/>
        <c:tickLblPos val="nextTo"/>
        <c:spPr>
          <a:noFill/>
          <a:ln w="9525">
            <a:solidFill>
              <a:schemeClr val="bg1">
                <a:lumMod val="50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8472"/>
        <c:crosses val="autoZero"/>
        <c:crossBetween val="between"/>
        <c:majorUnit val="720"/>
        <c:minorUnit val="9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NBL</a:t>
            </a:r>
            <a:r>
              <a:rPr lang="en-US" baseline="0"/>
              <a:t> &amp; </a:t>
            </a:r>
            <a:r>
              <a:rPr lang="en-US"/>
              <a:t>SBL Crashes - 24 Month Periods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'Calc Sheet'!$AK$121</c:f>
              <c:strCache>
                <c:ptCount val="1"/>
                <c:pt idx="0">
                  <c:v>Date</c:v>
                </c:pt>
              </c:strCache>
            </c:strRef>
          </c:tx>
          <c:spPr>
            <a:noFill/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'Calc Sheet'!$AK$122:$AK$150</c:f>
              <c:numCache>
                <c:formatCode>m/d/yyyy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3-4C69-B6A4-213996807173}"/>
            </c:ext>
          </c:extLst>
        </c:ser>
        <c:ser>
          <c:idx val="1"/>
          <c:order val="1"/>
          <c:tx>
            <c:strRef>
              <c:f>'Calc Sheet'!$AM$121</c:f>
              <c:strCache>
                <c:ptCount val="1"/>
                <c:pt idx="0">
                  <c:v>2 year</c:v>
                </c:pt>
              </c:strCache>
            </c:strRef>
          </c:tx>
          <c:spPr>
            <a:gradFill rotWithShape="1">
              <a:gsLst>
                <a:gs pos="0">
                  <a:srgbClr val="FFC000"/>
                </a:gs>
                <a:gs pos="50000">
                  <a:srgbClr val="FFC000"/>
                </a:gs>
                <a:gs pos="100000">
                  <a:srgbClr val="FFC0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44450" h="25400"/>
            </a:sp3d>
          </c:spPr>
          <c:invertIfNegative val="0"/>
          <c:val>
            <c:numRef>
              <c:f>'Calc Sheet'!$AM$122:$AM$151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63-4C69-B6A4-213996807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0178472"/>
        <c:axId val="1050179784"/>
      </c:barChart>
      <c:catAx>
        <c:axId val="10501784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9784"/>
        <c:crosses val="autoZero"/>
        <c:auto val="1"/>
        <c:lblAlgn val="ctr"/>
        <c:lblOffset val="100"/>
        <c:noMultiLvlLbl val="0"/>
      </c:catAx>
      <c:valAx>
        <c:axId val="1050179784"/>
        <c:scaling>
          <c:orientation val="minMax"/>
          <c:max val="47484"/>
          <c:min val="42370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[$-409]mmm\-yy;@" sourceLinked="0"/>
        <c:majorTickMark val="out"/>
        <c:minorTickMark val="in"/>
        <c:tickLblPos val="nextTo"/>
        <c:spPr>
          <a:noFill/>
          <a:ln w="9525">
            <a:solidFill>
              <a:schemeClr val="bg1">
                <a:lumMod val="50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8472"/>
        <c:crosses val="autoZero"/>
        <c:crossBetween val="between"/>
        <c:majorUnit val="720"/>
        <c:minorUnit val="9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EBL &amp; WBL Crashes - 12 Month Periods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'Calc Sheet'!$DI$121</c:f>
              <c:strCache>
                <c:ptCount val="1"/>
                <c:pt idx="0">
                  <c:v>Date</c:v>
                </c:pt>
              </c:strCache>
            </c:strRef>
          </c:tx>
          <c:spPr>
            <a:noFill/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'Calc Sheet'!$DI$122:$DI$151</c:f>
              <c:numCache>
                <c:formatCode>m/d/yyyy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7-4C8D-8537-48ED3AB4C177}"/>
            </c:ext>
          </c:extLst>
        </c:ser>
        <c:ser>
          <c:idx val="1"/>
          <c:order val="1"/>
          <c:tx>
            <c:strRef>
              <c:f>'Calc Sheet'!$DJ$121</c:f>
              <c:strCache>
                <c:ptCount val="1"/>
                <c:pt idx="0">
                  <c:v>1 year</c:v>
                </c:pt>
              </c:strCache>
            </c:strRef>
          </c:tx>
          <c:spPr>
            <a:gradFill rotWithShape="1">
              <a:gsLst>
                <a:gs pos="0">
                  <a:srgbClr val="FFC000"/>
                </a:gs>
                <a:gs pos="50000">
                  <a:srgbClr val="FFC000"/>
                </a:gs>
                <a:gs pos="100000">
                  <a:srgbClr val="FFC0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44450" h="25400"/>
            </a:sp3d>
          </c:spPr>
          <c:invertIfNegative val="0"/>
          <c:val>
            <c:numRef>
              <c:f>'Calc Sheet'!$DJ$122:$DJ$151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37-4C8D-8537-48ED3AB4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0178472"/>
        <c:axId val="1050179784"/>
      </c:barChart>
      <c:catAx>
        <c:axId val="10501784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9784"/>
        <c:crosses val="autoZero"/>
        <c:auto val="1"/>
        <c:lblAlgn val="ctr"/>
        <c:lblOffset val="100"/>
        <c:noMultiLvlLbl val="0"/>
      </c:catAx>
      <c:valAx>
        <c:axId val="1050179784"/>
        <c:scaling>
          <c:orientation val="minMax"/>
          <c:max val="47484"/>
          <c:min val="42370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[$-409]mmm\-yy;@" sourceLinked="0"/>
        <c:majorTickMark val="out"/>
        <c:minorTickMark val="in"/>
        <c:tickLblPos val="nextTo"/>
        <c:spPr>
          <a:noFill/>
          <a:ln w="9525">
            <a:solidFill>
              <a:schemeClr val="bg1">
                <a:lumMod val="50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8472"/>
        <c:crosses val="autoZero"/>
        <c:crossBetween val="between"/>
        <c:majorUnit val="720"/>
        <c:minorUnit val="9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EBL &amp; WBL Crashes - 24 Month Periods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'Calc Sheet'!$DI$121</c:f>
              <c:strCache>
                <c:ptCount val="1"/>
                <c:pt idx="0">
                  <c:v>Date</c:v>
                </c:pt>
              </c:strCache>
            </c:strRef>
          </c:tx>
          <c:spPr>
            <a:noFill/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'Calc Sheet'!$DI$122:$DI$151</c:f>
              <c:numCache>
                <c:formatCode>m/d/yyyy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A-4B22-98F7-65295D20CCC7}"/>
            </c:ext>
          </c:extLst>
        </c:ser>
        <c:ser>
          <c:idx val="1"/>
          <c:order val="1"/>
          <c:tx>
            <c:strRef>
              <c:f>'Calc Sheet'!$DK$121</c:f>
              <c:strCache>
                <c:ptCount val="1"/>
                <c:pt idx="0">
                  <c:v>2 year</c:v>
                </c:pt>
              </c:strCache>
            </c:strRef>
          </c:tx>
          <c:spPr>
            <a:gradFill rotWithShape="1">
              <a:gsLst>
                <a:gs pos="0">
                  <a:srgbClr val="FFC000"/>
                </a:gs>
                <a:gs pos="50000">
                  <a:srgbClr val="FFC000"/>
                </a:gs>
                <a:gs pos="100000">
                  <a:srgbClr val="FFC0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44450" h="25400"/>
            </a:sp3d>
          </c:spPr>
          <c:invertIfNegative val="0"/>
          <c:val>
            <c:numRef>
              <c:f>'Calc Sheet'!$DK$122:$DK$151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6A-4B22-98F7-65295D20C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0178472"/>
        <c:axId val="1050179784"/>
      </c:barChart>
      <c:catAx>
        <c:axId val="10501784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9784"/>
        <c:crosses val="autoZero"/>
        <c:auto val="1"/>
        <c:lblAlgn val="ctr"/>
        <c:lblOffset val="100"/>
        <c:noMultiLvlLbl val="0"/>
      </c:catAx>
      <c:valAx>
        <c:axId val="1050179784"/>
        <c:scaling>
          <c:orientation val="minMax"/>
          <c:max val="47484"/>
          <c:min val="42370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[$-409]mmm\-yy;@" sourceLinked="0"/>
        <c:majorTickMark val="out"/>
        <c:minorTickMark val="in"/>
        <c:tickLblPos val="nextTo"/>
        <c:spPr>
          <a:noFill/>
          <a:ln w="9525">
            <a:solidFill>
              <a:schemeClr val="bg1">
                <a:lumMod val="50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8472"/>
        <c:crosses val="autoZero"/>
        <c:crossBetween val="between"/>
        <c:majorUnit val="720"/>
        <c:minorUnit val="9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14951977156702"/>
          <c:y val="5.86977841845873E-2"/>
          <c:w val="0.68059873711313756"/>
          <c:h val="0.67643176297452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'All Veh.'!$AL$13</c:f>
              <c:strCache>
                <c:ptCount val="1"/>
                <c:pt idx="0">
                  <c:v>East Left X West Thru</c:v>
                </c:pt>
              </c:strCache>
            </c:strRef>
          </c:tx>
          <c:spPr>
            <a:ln w="38100">
              <a:solidFill>
                <a:schemeClr val="tx1"/>
              </a:solidFill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'All Veh.'!$AZ$17:$AZ$27</c:f>
              <c:strCache>
                <c:ptCount val="11"/>
                <c:pt idx="0">
                  <c:v>7:00 AM - 8:00 AM</c:v>
                </c:pt>
                <c:pt idx="1">
                  <c:v>8:00 AM - 9:00 AM</c:v>
                </c:pt>
                <c:pt idx="2">
                  <c:v>9:00 AM - 10:00 AM</c:v>
                </c:pt>
                <c:pt idx="3">
                  <c:v>10:00 AM - 11:00 AM</c:v>
                </c:pt>
                <c:pt idx="4">
                  <c:v>11:00 AM - 12:00 PM</c:v>
                </c:pt>
                <c:pt idx="5">
                  <c:v>12:00 PM - 1:00 PM</c:v>
                </c:pt>
                <c:pt idx="6">
                  <c:v>1:00 PM - 2:00 PM</c:v>
                </c:pt>
                <c:pt idx="7">
                  <c:v>2:00 PM - 3:00 PM</c:v>
                </c:pt>
                <c:pt idx="8">
                  <c:v>3:00 PM - 4:00 PM</c:v>
                </c:pt>
                <c:pt idx="9">
                  <c:v>4:00 PM - 5:00 PM</c:v>
                </c:pt>
                <c:pt idx="10">
                  <c:v>5:00 PM - 6:00 PM</c:v>
                </c:pt>
              </c:strCache>
            </c:strRef>
          </c:cat>
          <c:val>
            <c:numRef>
              <c:f>'All Veh.'!$BA$17:$BA$27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7-4384-9F6E-BD35FDA10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281584656"/>
        <c:axId val="1"/>
      </c:barChart>
      <c:lineChart>
        <c:grouping val="standard"/>
        <c:varyColors val="0"/>
        <c:ser>
          <c:idx val="1"/>
          <c:order val="1"/>
          <c:tx>
            <c:strRef>
              <c:f>'All Veh.'!$BJ$13</c:f>
              <c:strCache>
                <c:ptCount val="1"/>
                <c:pt idx="0">
                  <c:v>Permitted/Prot EAST Left Threshold</c:v>
                </c:pt>
              </c:strCache>
            </c:strRef>
          </c:tx>
          <c:spPr>
            <a:ln w="38100">
              <a:prstDash val="dash"/>
            </a:ln>
          </c:spPr>
          <c:marker>
            <c:symbol val="none"/>
          </c:marker>
          <c:val>
            <c:numRef>
              <c:f>'All Veh.'!$BJ$17:$BJ$27</c:f>
              <c:numCache>
                <c:formatCode>General</c:formatCode>
                <c:ptCount val="11"/>
                <c:pt idx="0">
                  <c:v>100000</c:v>
                </c:pt>
                <c:pt idx="1">
                  <c:v>100000</c:v>
                </c:pt>
                <c:pt idx="2">
                  <c:v>100000</c:v>
                </c:pt>
                <c:pt idx="3">
                  <c:v>100000</c:v>
                </c:pt>
                <c:pt idx="4">
                  <c:v>100000</c:v>
                </c:pt>
                <c:pt idx="5">
                  <c:v>100000</c:v>
                </c:pt>
                <c:pt idx="6">
                  <c:v>100000</c:v>
                </c:pt>
                <c:pt idx="7">
                  <c:v>100000</c:v>
                </c:pt>
                <c:pt idx="8">
                  <c:v>100000</c:v>
                </c:pt>
                <c:pt idx="9">
                  <c:v>100000</c:v>
                </c:pt>
                <c:pt idx="10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7-4384-9F6E-BD35FDA10770}"/>
            </c:ext>
          </c:extLst>
        </c:ser>
        <c:ser>
          <c:idx val="2"/>
          <c:order val="2"/>
          <c:tx>
            <c:strRef>
              <c:f>'All Veh.'!$BK$13</c:f>
              <c:strCache>
                <c:ptCount val="1"/>
                <c:pt idx="0">
                  <c:v>Protected EAST Left Threshold</c:v>
                </c:pt>
              </c:strCache>
            </c:strRef>
          </c:tx>
          <c:spPr>
            <a:ln w="38100">
              <a:solidFill>
                <a:srgbClr val="002060"/>
              </a:solidFill>
              <a:prstDash val="dash"/>
            </a:ln>
          </c:spPr>
          <c:marker>
            <c:symbol val="none"/>
          </c:marker>
          <c:val>
            <c:numRef>
              <c:f>'All Veh.'!$BK$17:$BK$27</c:f>
              <c:numCache>
                <c:formatCode>General</c:formatCode>
                <c:ptCount val="11"/>
                <c:pt idx="0">
                  <c:v>300000</c:v>
                </c:pt>
                <c:pt idx="1">
                  <c:v>300000</c:v>
                </c:pt>
                <c:pt idx="2">
                  <c:v>300000</c:v>
                </c:pt>
                <c:pt idx="3">
                  <c:v>300000</c:v>
                </c:pt>
                <c:pt idx="4">
                  <c:v>300000</c:v>
                </c:pt>
                <c:pt idx="5">
                  <c:v>300000</c:v>
                </c:pt>
                <c:pt idx="6">
                  <c:v>300000</c:v>
                </c:pt>
                <c:pt idx="7">
                  <c:v>300000</c:v>
                </c:pt>
                <c:pt idx="8">
                  <c:v>300000</c:v>
                </c:pt>
                <c:pt idx="9">
                  <c:v>300000</c:v>
                </c:pt>
                <c:pt idx="10">
                  <c:v>300000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C7-4384-9F6E-BD35FDA10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>
              <a:prstDash val="dash"/>
            </a:ln>
          </c:spPr>
        </c:dropLines>
        <c:marker val="1"/>
        <c:smooth val="0"/>
        <c:axId val="1281584656"/>
        <c:axId val="1"/>
      </c:lineChart>
      <c:catAx>
        <c:axId val="128158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Time of the day
</a:t>
                </a:r>
              </a:p>
            </c:rich>
          </c:tx>
          <c:layout>
            <c:manualLayout>
              <c:xMode val="edge"/>
              <c:yMode val="edge"/>
              <c:x val="0.80236378015773246"/>
              <c:y val="0.82147226494647352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Left Turn x Opposing Thru Product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81584656"/>
        <c:crossesAt val="1"/>
        <c:crossBetween val="between"/>
      </c:valAx>
      <c:spPr>
        <a:solidFill>
          <a:srgbClr val="9BBB59">
            <a:lumMod val="40000"/>
            <a:lumOff val="60000"/>
          </a:srgbClr>
        </a:solidFill>
        <a:ln>
          <a:prstDash val="dash"/>
        </a:ln>
      </c:spPr>
    </c:plotArea>
    <c:legend>
      <c:legendPos val="r"/>
      <c:layout>
        <c:manualLayout>
          <c:xMode val="edge"/>
          <c:yMode val="edge"/>
          <c:x val="0.80856027450350221"/>
          <c:y val="0.38146185808406602"/>
          <c:w val="0.18344610285058904"/>
          <c:h val="0.1308134952518689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9BC1A7">
        <a:alpha val="79000"/>
      </a:srgbClr>
    </a:solidFill>
    <a:ln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14949146760869"/>
          <c:y val="5.264373996658453E-2"/>
          <c:w val="0.68059873711313756"/>
          <c:h val="0.653662040654760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'All Veh.'!$AU$13</c:f>
              <c:strCache>
                <c:ptCount val="1"/>
                <c:pt idx="0">
                  <c:v>South Left X North Thru</c:v>
                </c:pt>
              </c:strCache>
            </c:strRef>
          </c:tx>
          <c:spPr>
            <a:ln w="38100">
              <a:solidFill>
                <a:schemeClr val="tx1"/>
              </a:solidFill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'All Veh.'!$AZ$17:$AZ$27</c:f>
              <c:strCache>
                <c:ptCount val="11"/>
                <c:pt idx="0">
                  <c:v>7:00 AM - 8:00 AM</c:v>
                </c:pt>
                <c:pt idx="1">
                  <c:v>8:00 AM - 9:00 AM</c:v>
                </c:pt>
                <c:pt idx="2">
                  <c:v>9:00 AM - 10:00 AM</c:v>
                </c:pt>
                <c:pt idx="3">
                  <c:v>10:00 AM - 11:00 AM</c:v>
                </c:pt>
                <c:pt idx="4">
                  <c:v>11:00 AM - 12:00 PM</c:v>
                </c:pt>
                <c:pt idx="5">
                  <c:v>12:00 PM - 1:00 PM</c:v>
                </c:pt>
                <c:pt idx="6">
                  <c:v>1:00 PM - 2:00 PM</c:v>
                </c:pt>
                <c:pt idx="7">
                  <c:v>2:00 PM - 3:00 PM</c:v>
                </c:pt>
                <c:pt idx="8">
                  <c:v>3:00 PM - 4:00 PM</c:v>
                </c:pt>
                <c:pt idx="9">
                  <c:v>4:00 PM - 5:00 PM</c:v>
                </c:pt>
                <c:pt idx="10">
                  <c:v>5:00 PM - 6:00 PM</c:v>
                </c:pt>
              </c:strCache>
            </c:strRef>
          </c:cat>
          <c:val>
            <c:numRef>
              <c:f>'All Veh.'!$BD$17:$BD$27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A-4EF2-9A46-C17F99AAC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444812032"/>
        <c:axId val="1"/>
      </c:barChart>
      <c:lineChart>
        <c:grouping val="standard"/>
        <c:varyColors val="0"/>
        <c:ser>
          <c:idx val="1"/>
          <c:order val="1"/>
          <c:tx>
            <c:strRef>
              <c:f>'All Veh.'!$BP$13</c:f>
              <c:strCache>
                <c:ptCount val="1"/>
                <c:pt idx="0">
                  <c:v>Permitted/Prot SOUTH Left Threshold</c:v>
                </c:pt>
              </c:strCache>
            </c:strRef>
          </c:tx>
          <c:spPr>
            <a:ln w="38100">
              <a:prstDash val="dash"/>
            </a:ln>
          </c:spPr>
          <c:marker>
            <c:symbol val="none"/>
          </c:marker>
          <c:val>
            <c:numRef>
              <c:f>'All Veh.'!$BP$17:$BP$27</c:f>
              <c:numCache>
                <c:formatCode>General</c:formatCode>
                <c:ptCount val="11"/>
                <c:pt idx="0">
                  <c:v>100000</c:v>
                </c:pt>
                <c:pt idx="1">
                  <c:v>100000</c:v>
                </c:pt>
                <c:pt idx="2">
                  <c:v>100000</c:v>
                </c:pt>
                <c:pt idx="3">
                  <c:v>100000</c:v>
                </c:pt>
                <c:pt idx="4">
                  <c:v>100000</c:v>
                </c:pt>
                <c:pt idx="5">
                  <c:v>100000</c:v>
                </c:pt>
                <c:pt idx="6">
                  <c:v>100000</c:v>
                </c:pt>
                <c:pt idx="7">
                  <c:v>100000</c:v>
                </c:pt>
                <c:pt idx="8">
                  <c:v>100000</c:v>
                </c:pt>
                <c:pt idx="9">
                  <c:v>100000</c:v>
                </c:pt>
                <c:pt idx="10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A-4EF2-9A46-C17F99AAC0D6}"/>
            </c:ext>
          </c:extLst>
        </c:ser>
        <c:ser>
          <c:idx val="2"/>
          <c:order val="2"/>
          <c:tx>
            <c:strRef>
              <c:f>'All Veh.'!$BQ$13</c:f>
              <c:strCache>
                <c:ptCount val="1"/>
                <c:pt idx="0">
                  <c:v>Protected SOUTH Left Threshold</c:v>
                </c:pt>
              </c:strCache>
            </c:strRef>
          </c:tx>
          <c:spPr>
            <a:ln w="38100">
              <a:solidFill>
                <a:srgbClr val="002060"/>
              </a:solidFill>
              <a:prstDash val="dash"/>
            </a:ln>
          </c:spPr>
          <c:marker>
            <c:symbol val="none"/>
          </c:marker>
          <c:val>
            <c:numRef>
              <c:f>'All Veh.'!$BQ$17:$BQ$27</c:f>
              <c:numCache>
                <c:formatCode>General</c:formatCode>
                <c:ptCount val="11"/>
                <c:pt idx="0">
                  <c:v>300000</c:v>
                </c:pt>
                <c:pt idx="1">
                  <c:v>300000</c:v>
                </c:pt>
                <c:pt idx="2">
                  <c:v>300000</c:v>
                </c:pt>
                <c:pt idx="3">
                  <c:v>300000</c:v>
                </c:pt>
                <c:pt idx="4">
                  <c:v>300000</c:v>
                </c:pt>
                <c:pt idx="5">
                  <c:v>300000</c:v>
                </c:pt>
                <c:pt idx="6">
                  <c:v>300000</c:v>
                </c:pt>
                <c:pt idx="7">
                  <c:v>300000</c:v>
                </c:pt>
                <c:pt idx="8">
                  <c:v>300000</c:v>
                </c:pt>
                <c:pt idx="9">
                  <c:v>300000</c:v>
                </c:pt>
                <c:pt idx="10">
                  <c:v>300000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FA-4EF2-9A46-C17F99AAC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>
              <a:prstDash val="dash"/>
            </a:ln>
          </c:spPr>
        </c:dropLines>
        <c:marker val="1"/>
        <c:smooth val="0"/>
        <c:axId val="444812032"/>
        <c:axId val="1"/>
      </c:lineChart>
      <c:catAx>
        <c:axId val="444812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Time of the day
</a:t>
                </a:r>
              </a:p>
            </c:rich>
          </c:tx>
          <c:layout>
            <c:manualLayout>
              <c:xMode val="edge"/>
              <c:yMode val="edge"/>
              <c:x val="0.80236369742881675"/>
              <c:y val="0.82147265779811707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Left Turn x Opposing Thru Product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44812032"/>
        <c:crossesAt val="1"/>
        <c:crossBetween val="between"/>
      </c:valAx>
      <c:spPr>
        <a:solidFill>
          <a:srgbClr val="FFFF99"/>
        </a:solidFill>
        <a:ln>
          <a:solidFill>
            <a:sysClr val="windowText" lastClr="000000"/>
          </a:solidFill>
          <a:prstDash val="dash"/>
        </a:ln>
      </c:spPr>
    </c:plotArea>
    <c:legend>
      <c:legendPos val="r"/>
      <c:layout>
        <c:manualLayout>
          <c:xMode val="edge"/>
          <c:yMode val="edge"/>
          <c:x val="0.81398800860792886"/>
          <c:y val="0.37686190935534769"/>
          <c:w val="0.17021420308243462"/>
          <c:h val="0.17359938981986223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CC66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14951977156702"/>
          <c:y val="5.86977841845873E-2"/>
          <c:w val="0.68059873711313756"/>
          <c:h val="0.67558433504881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'All Veh.'!$AR$13</c:f>
              <c:strCache>
                <c:ptCount val="1"/>
                <c:pt idx="0">
                  <c:v>North Left X South Thru</c:v>
                </c:pt>
              </c:strCache>
            </c:strRef>
          </c:tx>
          <c:spPr>
            <a:ln w="38100">
              <a:solidFill>
                <a:schemeClr val="tx1"/>
              </a:solidFill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'All Veh.'!$AZ$17:$AZ$27</c:f>
              <c:strCache>
                <c:ptCount val="11"/>
                <c:pt idx="0">
                  <c:v>7:00 AM - 8:00 AM</c:v>
                </c:pt>
                <c:pt idx="1">
                  <c:v>8:00 AM - 9:00 AM</c:v>
                </c:pt>
                <c:pt idx="2">
                  <c:v>9:00 AM - 10:00 AM</c:v>
                </c:pt>
                <c:pt idx="3">
                  <c:v>10:00 AM - 11:00 AM</c:v>
                </c:pt>
                <c:pt idx="4">
                  <c:v>11:00 AM - 12:00 PM</c:v>
                </c:pt>
                <c:pt idx="5">
                  <c:v>12:00 PM - 1:00 PM</c:v>
                </c:pt>
                <c:pt idx="6">
                  <c:v>1:00 PM - 2:00 PM</c:v>
                </c:pt>
                <c:pt idx="7">
                  <c:v>2:00 PM - 3:00 PM</c:v>
                </c:pt>
                <c:pt idx="8">
                  <c:v>3:00 PM - 4:00 PM</c:v>
                </c:pt>
                <c:pt idx="9">
                  <c:v>4:00 PM - 5:00 PM</c:v>
                </c:pt>
                <c:pt idx="10">
                  <c:v>5:00 PM - 6:00 PM</c:v>
                </c:pt>
              </c:strCache>
            </c:strRef>
          </c:cat>
          <c:val>
            <c:numRef>
              <c:f>'All Veh.'!$BC$17:$BC$27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C6-475C-8665-A2A7031FB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270718512"/>
        <c:axId val="1"/>
      </c:barChart>
      <c:lineChart>
        <c:grouping val="standard"/>
        <c:varyColors val="0"/>
        <c:ser>
          <c:idx val="1"/>
          <c:order val="1"/>
          <c:tx>
            <c:strRef>
              <c:f>'All Veh.'!$BN$13</c:f>
              <c:strCache>
                <c:ptCount val="1"/>
                <c:pt idx="0">
                  <c:v>Permitted/Prot NORTH Left Threshold</c:v>
                </c:pt>
              </c:strCache>
            </c:strRef>
          </c:tx>
          <c:spPr>
            <a:ln w="38100">
              <a:prstDash val="dash"/>
            </a:ln>
          </c:spPr>
          <c:marker>
            <c:symbol val="none"/>
          </c:marker>
          <c:val>
            <c:numRef>
              <c:f>'All Veh.'!$BN$17:$BN$27</c:f>
              <c:numCache>
                <c:formatCode>General</c:formatCode>
                <c:ptCount val="11"/>
                <c:pt idx="0">
                  <c:v>100000</c:v>
                </c:pt>
                <c:pt idx="1">
                  <c:v>100000</c:v>
                </c:pt>
                <c:pt idx="2">
                  <c:v>100000</c:v>
                </c:pt>
                <c:pt idx="3">
                  <c:v>100000</c:v>
                </c:pt>
                <c:pt idx="4">
                  <c:v>100000</c:v>
                </c:pt>
                <c:pt idx="5">
                  <c:v>100000</c:v>
                </c:pt>
                <c:pt idx="6">
                  <c:v>100000</c:v>
                </c:pt>
                <c:pt idx="7">
                  <c:v>100000</c:v>
                </c:pt>
                <c:pt idx="8">
                  <c:v>100000</c:v>
                </c:pt>
                <c:pt idx="9">
                  <c:v>100000</c:v>
                </c:pt>
                <c:pt idx="10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6-475C-8665-A2A7031FB4CD}"/>
            </c:ext>
          </c:extLst>
        </c:ser>
        <c:ser>
          <c:idx val="2"/>
          <c:order val="2"/>
          <c:tx>
            <c:strRef>
              <c:f>'All Veh.'!$BO$13</c:f>
              <c:strCache>
                <c:ptCount val="1"/>
                <c:pt idx="0">
                  <c:v>Protected NORTH Left Threshold</c:v>
                </c:pt>
              </c:strCache>
            </c:strRef>
          </c:tx>
          <c:spPr>
            <a:ln w="38100">
              <a:solidFill>
                <a:srgbClr val="002060"/>
              </a:solidFill>
              <a:prstDash val="dash"/>
            </a:ln>
          </c:spPr>
          <c:marker>
            <c:symbol val="none"/>
          </c:marker>
          <c:val>
            <c:numRef>
              <c:f>'All Veh.'!$BO$17:$BO$27</c:f>
              <c:numCache>
                <c:formatCode>General</c:formatCode>
                <c:ptCount val="11"/>
                <c:pt idx="0">
                  <c:v>300000</c:v>
                </c:pt>
                <c:pt idx="1">
                  <c:v>300000</c:v>
                </c:pt>
                <c:pt idx="2">
                  <c:v>300000</c:v>
                </c:pt>
                <c:pt idx="3">
                  <c:v>300000</c:v>
                </c:pt>
                <c:pt idx="4">
                  <c:v>300000</c:v>
                </c:pt>
                <c:pt idx="5">
                  <c:v>300000</c:v>
                </c:pt>
                <c:pt idx="6">
                  <c:v>300000</c:v>
                </c:pt>
                <c:pt idx="7">
                  <c:v>300000</c:v>
                </c:pt>
                <c:pt idx="8">
                  <c:v>300000</c:v>
                </c:pt>
                <c:pt idx="9">
                  <c:v>300000</c:v>
                </c:pt>
                <c:pt idx="10">
                  <c:v>300000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C6-475C-8665-A2A7031FB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>
              <a:prstDash val="dash"/>
            </a:ln>
          </c:spPr>
        </c:dropLines>
        <c:marker val="1"/>
        <c:smooth val="0"/>
        <c:axId val="1270718512"/>
        <c:axId val="1"/>
      </c:lineChart>
      <c:catAx>
        <c:axId val="1270718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Time of the day
</a:t>
                </a:r>
              </a:p>
            </c:rich>
          </c:tx>
          <c:layout>
            <c:manualLayout>
              <c:xMode val="edge"/>
              <c:yMode val="edge"/>
              <c:x val="0.80236371532695094"/>
              <c:y val="0.82147234428557625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Left Turn x Opposing Thru Product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70718512"/>
        <c:crossesAt val="1"/>
        <c:crossBetween val="between"/>
      </c:valAx>
      <c:spPr>
        <a:solidFill>
          <a:srgbClr val="FFFF99"/>
        </a:solidFill>
        <a:ln>
          <a:prstDash val="dash"/>
        </a:ln>
      </c:spPr>
    </c:plotArea>
    <c:legend>
      <c:legendPos val="r"/>
      <c:layout>
        <c:manualLayout>
          <c:xMode val="edge"/>
          <c:yMode val="edge"/>
          <c:x val="0.81335637002209249"/>
          <c:y val="0.37742142713747184"/>
          <c:w val="0.17225514076927428"/>
          <c:h val="0.16799060174135461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CC66"/>
    </a:solidFill>
    <a:ln>
      <a:solidFill>
        <a:sysClr val="windowText" lastClr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NBL Crashes - 12 Month Periods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'Calc Sheet'!$AK$39</c:f>
              <c:strCache>
                <c:ptCount val="1"/>
                <c:pt idx="0">
                  <c:v>Date</c:v>
                </c:pt>
              </c:strCache>
            </c:strRef>
          </c:tx>
          <c:spPr>
            <a:noFill/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'Calc Sheet'!$AK$40:$AK$69</c:f>
              <c:numCache>
                <c:formatCode>m/d/yyyy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6-4E52-BEC3-3FB0FA3F5B54}"/>
            </c:ext>
          </c:extLst>
        </c:ser>
        <c:ser>
          <c:idx val="1"/>
          <c:order val="1"/>
          <c:tx>
            <c:strRef>
              <c:f>'Calc Sheet'!$AL$39</c:f>
              <c:strCache>
                <c:ptCount val="1"/>
                <c:pt idx="0">
                  <c:v>1 year</c:v>
                </c:pt>
              </c:strCache>
            </c:strRef>
          </c:tx>
          <c:spPr>
            <a:gradFill rotWithShape="1">
              <a:gsLst>
                <a:gs pos="0">
                  <a:srgbClr val="FFC000">
                    <a:lumMod val="100000"/>
                  </a:srgbClr>
                </a:gs>
                <a:gs pos="50000">
                  <a:srgbClr val="FFC000"/>
                </a:gs>
                <a:gs pos="100000">
                  <a:srgbClr val="FFC000">
                    <a:lumMod val="100000"/>
                  </a:srgb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44450" h="25400"/>
            </a:sp3d>
          </c:spPr>
          <c:invertIfNegative val="0"/>
          <c:val>
            <c:numRef>
              <c:f>'Calc Sheet'!$AL$40:$AL$69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F6-4E52-BEC3-3FB0FA3F5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0178472"/>
        <c:axId val="1050179784"/>
      </c:barChart>
      <c:catAx>
        <c:axId val="10501784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9784"/>
        <c:crosses val="autoZero"/>
        <c:auto val="1"/>
        <c:lblAlgn val="ctr"/>
        <c:lblOffset val="100"/>
        <c:noMultiLvlLbl val="0"/>
      </c:catAx>
      <c:valAx>
        <c:axId val="1050179784"/>
        <c:scaling>
          <c:orientation val="minMax"/>
          <c:max val="47484"/>
          <c:min val="42370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[$-409]mmm\-yy;@" sourceLinked="0"/>
        <c:majorTickMark val="out"/>
        <c:minorTickMark val="in"/>
        <c:tickLblPos val="nextTo"/>
        <c:spPr>
          <a:noFill/>
          <a:ln w="9525">
            <a:solidFill>
              <a:schemeClr val="bg1">
                <a:lumMod val="50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8472"/>
        <c:crosses val="autoZero"/>
        <c:crossBetween val="between"/>
        <c:majorUnit val="720"/>
        <c:minorUnit val="9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NBL Crashes - 24 Month Periods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'Calc Sheet'!$AK$39</c:f>
              <c:strCache>
                <c:ptCount val="1"/>
                <c:pt idx="0">
                  <c:v>Date</c:v>
                </c:pt>
              </c:strCache>
            </c:strRef>
          </c:tx>
          <c:spPr>
            <a:noFill/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'Calc Sheet'!$AK$40:$AK$69</c:f>
              <c:numCache>
                <c:formatCode>m/d/yyyy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C-478C-A0AB-C6FF5F98C6E7}"/>
            </c:ext>
          </c:extLst>
        </c:ser>
        <c:ser>
          <c:idx val="1"/>
          <c:order val="1"/>
          <c:tx>
            <c:strRef>
              <c:f>'Calc Sheet'!$AM$39</c:f>
              <c:strCache>
                <c:ptCount val="1"/>
                <c:pt idx="0">
                  <c:v>2 year</c:v>
                </c:pt>
              </c:strCache>
            </c:strRef>
          </c:tx>
          <c:spPr>
            <a:gradFill rotWithShape="1">
              <a:gsLst>
                <a:gs pos="0">
                  <a:srgbClr val="FFC000"/>
                </a:gs>
                <a:gs pos="50000">
                  <a:srgbClr val="FFC000"/>
                </a:gs>
                <a:gs pos="100000">
                  <a:srgbClr val="FFC0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44450" h="25400"/>
            </a:sp3d>
          </c:spPr>
          <c:invertIfNegative val="0"/>
          <c:val>
            <c:numRef>
              <c:f>'Calc Sheet'!$AM$40:$AM$69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8C-478C-A0AB-C6FF5F98C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0178472"/>
        <c:axId val="1050179784"/>
      </c:barChart>
      <c:catAx>
        <c:axId val="10501784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9784"/>
        <c:crosses val="autoZero"/>
        <c:auto val="1"/>
        <c:lblAlgn val="ctr"/>
        <c:lblOffset val="100"/>
        <c:noMultiLvlLbl val="0"/>
      </c:catAx>
      <c:valAx>
        <c:axId val="1050179784"/>
        <c:scaling>
          <c:orientation val="minMax"/>
          <c:max val="47484"/>
          <c:min val="42370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[$-409]mmm\-yy;@" sourceLinked="0"/>
        <c:majorTickMark val="out"/>
        <c:minorTickMark val="in"/>
        <c:tickLblPos val="nextTo"/>
        <c:spPr>
          <a:noFill/>
          <a:ln w="9525">
            <a:solidFill>
              <a:schemeClr val="bg1">
                <a:lumMod val="50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8472"/>
        <c:crosses val="autoZero"/>
        <c:crossBetween val="between"/>
        <c:majorUnit val="720"/>
        <c:minorUnit val="9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SBL Crashes - 12 Month Periods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'Calc Sheet'!$BW$39</c:f>
              <c:strCache>
                <c:ptCount val="1"/>
                <c:pt idx="0">
                  <c:v>Date</c:v>
                </c:pt>
              </c:strCache>
            </c:strRef>
          </c:tx>
          <c:spPr>
            <a:noFill/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'Calc Sheet'!$BW$40:$BW$69</c:f>
              <c:numCache>
                <c:formatCode>m/d/yyyy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9-4F50-9DCF-8FBE2BD3C1C8}"/>
            </c:ext>
          </c:extLst>
        </c:ser>
        <c:ser>
          <c:idx val="1"/>
          <c:order val="1"/>
          <c:tx>
            <c:strRef>
              <c:f>'Calc Sheet'!$BX$39</c:f>
              <c:strCache>
                <c:ptCount val="1"/>
                <c:pt idx="0">
                  <c:v>1 year</c:v>
                </c:pt>
              </c:strCache>
            </c:strRef>
          </c:tx>
          <c:spPr>
            <a:gradFill rotWithShape="1">
              <a:gsLst>
                <a:gs pos="0">
                  <a:srgbClr val="FFC000"/>
                </a:gs>
                <a:gs pos="50000">
                  <a:srgbClr val="FFC000"/>
                </a:gs>
                <a:gs pos="100000">
                  <a:srgbClr val="FFC0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44450" h="25400"/>
            </a:sp3d>
          </c:spPr>
          <c:invertIfNegative val="0"/>
          <c:val>
            <c:numRef>
              <c:f>'Calc Sheet'!$BX$40:$BX$69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A9-4F50-9DCF-8FBE2BD3C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0178472"/>
        <c:axId val="1050179784"/>
      </c:barChart>
      <c:catAx>
        <c:axId val="10501784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9784"/>
        <c:crosses val="autoZero"/>
        <c:auto val="1"/>
        <c:lblAlgn val="ctr"/>
        <c:lblOffset val="100"/>
        <c:noMultiLvlLbl val="0"/>
      </c:catAx>
      <c:valAx>
        <c:axId val="1050179784"/>
        <c:scaling>
          <c:orientation val="minMax"/>
          <c:max val="47484"/>
          <c:min val="42370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[$-409]mmm\-yy;@" sourceLinked="0"/>
        <c:majorTickMark val="out"/>
        <c:minorTickMark val="in"/>
        <c:tickLblPos val="nextTo"/>
        <c:spPr>
          <a:noFill/>
          <a:ln w="9525">
            <a:solidFill>
              <a:schemeClr val="bg1">
                <a:lumMod val="50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8472"/>
        <c:crosses val="autoZero"/>
        <c:crossBetween val="between"/>
        <c:majorUnit val="720"/>
        <c:minorUnit val="9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SBL Crashes - 24 Month Periods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'Calc Sheet'!$BW$39</c:f>
              <c:strCache>
                <c:ptCount val="1"/>
                <c:pt idx="0">
                  <c:v>Date</c:v>
                </c:pt>
              </c:strCache>
            </c:strRef>
          </c:tx>
          <c:spPr>
            <a:noFill/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'Calc Sheet'!$BW$40:$BW$69</c:f>
              <c:numCache>
                <c:formatCode>m/d/yyyy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D-4162-9FDC-A016BFF61A82}"/>
            </c:ext>
          </c:extLst>
        </c:ser>
        <c:ser>
          <c:idx val="1"/>
          <c:order val="1"/>
          <c:tx>
            <c:strRef>
              <c:f>'Calc Sheet'!$BY$39</c:f>
              <c:strCache>
                <c:ptCount val="1"/>
                <c:pt idx="0">
                  <c:v>2 year</c:v>
                </c:pt>
              </c:strCache>
            </c:strRef>
          </c:tx>
          <c:spPr>
            <a:gradFill rotWithShape="1">
              <a:gsLst>
                <a:gs pos="0">
                  <a:srgbClr val="FFC000"/>
                </a:gs>
                <a:gs pos="50000">
                  <a:srgbClr val="FFC000"/>
                </a:gs>
                <a:gs pos="100000">
                  <a:srgbClr val="FFC0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44450" h="25400"/>
            </a:sp3d>
          </c:spPr>
          <c:invertIfNegative val="0"/>
          <c:val>
            <c:numRef>
              <c:f>'Calc Sheet'!$BY$40:$BY$69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1D-4162-9FDC-A016BFF61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0178472"/>
        <c:axId val="1050179784"/>
      </c:barChart>
      <c:catAx>
        <c:axId val="10501784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9784"/>
        <c:crosses val="autoZero"/>
        <c:auto val="1"/>
        <c:lblAlgn val="ctr"/>
        <c:lblOffset val="100"/>
        <c:noMultiLvlLbl val="0"/>
      </c:catAx>
      <c:valAx>
        <c:axId val="1050179784"/>
        <c:scaling>
          <c:orientation val="minMax"/>
          <c:max val="47484"/>
          <c:min val="42370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[$-409]mmm\-yy;@" sourceLinked="0"/>
        <c:majorTickMark val="out"/>
        <c:minorTickMark val="in"/>
        <c:tickLblPos val="nextTo"/>
        <c:spPr>
          <a:noFill/>
          <a:ln w="9525">
            <a:solidFill>
              <a:schemeClr val="bg1">
                <a:lumMod val="50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8472"/>
        <c:crosses val="autoZero"/>
        <c:crossBetween val="between"/>
        <c:majorUnit val="720"/>
        <c:minorUnit val="9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EBL Crashes - 24 Month Periods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'Calc Sheet'!$DI$39</c:f>
              <c:strCache>
                <c:ptCount val="1"/>
                <c:pt idx="0">
                  <c:v>Date</c:v>
                </c:pt>
              </c:strCache>
            </c:strRef>
          </c:tx>
          <c:spPr>
            <a:noFill/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'Calc Sheet'!$DI$40:$DI$69</c:f>
              <c:numCache>
                <c:formatCode>m/d/yyyy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69-4DB9-9560-517D78760627}"/>
            </c:ext>
          </c:extLst>
        </c:ser>
        <c:ser>
          <c:idx val="1"/>
          <c:order val="1"/>
          <c:tx>
            <c:strRef>
              <c:f>'Calc Sheet'!$DK$39</c:f>
              <c:strCache>
                <c:ptCount val="1"/>
                <c:pt idx="0">
                  <c:v>2 year</c:v>
                </c:pt>
              </c:strCache>
            </c:strRef>
          </c:tx>
          <c:spPr>
            <a:gradFill rotWithShape="1">
              <a:gsLst>
                <a:gs pos="0">
                  <a:srgbClr val="FFC000"/>
                </a:gs>
                <a:gs pos="50000">
                  <a:srgbClr val="FFC000"/>
                </a:gs>
                <a:gs pos="100000">
                  <a:srgbClr val="FFC0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44450" h="25400"/>
            </a:sp3d>
          </c:spPr>
          <c:invertIfNegative val="0"/>
          <c:val>
            <c:numRef>
              <c:f>'Calc Sheet'!$DK$40:$DK$69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69-4DB9-9560-517D78760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50178472"/>
        <c:axId val="1050179784"/>
      </c:barChart>
      <c:catAx>
        <c:axId val="10501784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9784"/>
        <c:crosses val="autoZero"/>
        <c:auto val="1"/>
        <c:lblAlgn val="ctr"/>
        <c:lblOffset val="100"/>
        <c:noMultiLvlLbl val="0"/>
      </c:catAx>
      <c:valAx>
        <c:axId val="1050179784"/>
        <c:scaling>
          <c:orientation val="minMax"/>
          <c:max val="47484"/>
          <c:min val="42370"/>
        </c:scaling>
        <c:delete val="0"/>
        <c:axPos val="t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[$-409]mmm\-yy;@" sourceLinked="0"/>
        <c:majorTickMark val="out"/>
        <c:minorTickMark val="in"/>
        <c:tickLblPos val="nextTo"/>
        <c:spPr>
          <a:noFill/>
          <a:ln w="9525">
            <a:solidFill>
              <a:schemeClr val="bg1">
                <a:lumMod val="50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178472"/>
        <c:crosses val="autoZero"/>
        <c:crossBetween val="between"/>
        <c:majorUnit val="720"/>
        <c:minorUnit val="9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12" Type="http://schemas.openxmlformats.org/officeDocument/2006/relationships/chart" Target="../charts/chart16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11" Type="http://schemas.openxmlformats.org/officeDocument/2006/relationships/chart" Target="../charts/chart15.xml"/><Relationship Id="rId5" Type="http://schemas.openxmlformats.org/officeDocument/2006/relationships/chart" Target="../charts/chart9.xml"/><Relationship Id="rId10" Type="http://schemas.openxmlformats.org/officeDocument/2006/relationships/chart" Target="../charts/chart14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4924425</xdr:colOff>
      <xdr:row>20</xdr:row>
      <xdr:rowOff>38100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66ECA8-3686-47C4-92D8-73A9DA2FAE45}"/>
            </a:ext>
          </a:extLst>
        </xdr:cNvPr>
        <xdr:cNvSpPr txBox="1"/>
      </xdr:nvSpPr>
      <xdr:spPr>
        <a:xfrm>
          <a:off x="5534025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0</xdr:col>
      <xdr:colOff>13</xdr:colOff>
      <xdr:row>55</xdr:row>
      <xdr:rowOff>42329</xdr:rowOff>
    </xdr:from>
    <xdr:to>
      <xdr:col>1</xdr:col>
      <xdr:colOff>3211216</xdr:colOff>
      <xdr:row>109</xdr:row>
      <xdr:rowOff>156629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F06BF73-257F-9300-8BAE-930917646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" y="8773579"/>
          <a:ext cx="7031786" cy="8686800"/>
        </a:xfrm>
        <a:prstGeom prst="rect">
          <a:avLst/>
        </a:prstGeom>
      </xdr:spPr>
    </xdr:pic>
    <xdr:clientData/>
  </xdr:twoCellAnchor>
  <xdr:twoCellAnchor editAs="oneCell">
    <xdr:from>
      <xdr:col>0</xdr:col>
      <xdr:colOff>8</xdr:colOff>
      <xdr:row>110</xdr:row>
      <xdr:rowOff>31755</xdr:rowOff>
    </xdr:from>
    <xdr:to>
      <xdr:col>1</xdr:col>
      <xdr:colOff>3211213</xdr:colOff>
      <xdr:row>164</xdr:row>
      <xdr:rowOff>146055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9937C7D-7D99-28BA-9A6F-18B69412A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" y="17494255"/>
          <a:ext cx="7031788" cy="8686800"/>
        </a:xfrm>
        <a:prstGeom prst="rect">
          <a:avLst/>
        </a:prstGeom>
      </xdr:spPr>
    </xdr:pic>
    <xdr:clientData/>
  </xdr:twoCellAnchor>
  <xdr:twoCellAnchor editAs="oneCell">
    <xdr:from>
      <xdr:col>0</xdr:col>
      <xdr:colOff>84685</xdr:colOff>
      <xdr:row>0</xdr:row>
      <xdr:rowOff>0</xdr:rowOff>
    </xdr:from>
    <xdr:to>
      <xdr:col>1</xdr:col>
      <xdr:colOff>2976632</xdr:colOff>
      <xdr:row>54</xdr:row>
      <xdr:rowOff>114300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5ED13D2-E01C-0EB7-108D-085DCB620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85" y="0"/>
          <a:ext cx="6712530" cy="868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112619</xdr:colOff>
      <xdr:row>99</xdr:row>
      <xdr:rowOff>56702</xdr:rowOff>
    </xdr:from>
    <xdr:to>
      <xdr:col>7</xdr:col>
      <xdr:colOff>1868682</xdr:colOff>
      <xdr:row>140</xdr:row>
      <xdr:rowOff>151952</xdr:rowOff>
    </xdr:to>
    <xdr:graphicFrame macro="">
      <xdr:nvGraphicFramePr>
        <xdr:cNvPr id="28197" name="Chart 5">
          <a:extLst>
            <a:ext uri="{FF2B5EF4-FFF2-40B4-BE49-F238E27FC236}">
              <a16:creationId xmlns:a16="http://schemas.microsoft.com/office/drawing/2014/main" id="{6577A803-9ADF-450F-9E8F-714FC8EBB62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112619</xdr:colOff>
      <xdr:row>55</xdr:row>
      <xdr:rowOff>57150</xdr:rowOff>
    </xdr:from>
    <xdr:to>
      <xdr:col>7</xdr:col>
      <xdr:colOff>1870587</xdr:colOff>
      <xdr:row>96</xdr:row>
      <xdr:rowOff>133350</xdr:rowOff>
    </xdr:to>
    <xdr:graphicFrame macro="">
      <xdr:nvGraphicFramePr>
        <xdr:cNvPr id="28198" name="Chart 7">
          <a:extLst>
            <a:ext uri="{FF2B5EF4-FFF2-40B4-BE49-F238E27FC236}">
              <a16:creationId xmlns:a16="http://schemas.microsoft.com/office/drawing/2014/main" id="{0369AB60-A438-4CCB-8A30-3D25F7CD929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0.13507</cdr:x>
      <cdr:y>0.00597</cdr:y>
    </cdr:from>
    <cdr:to>
      <cdr:x>0.75355</cdr:x>
      <cdr:y>0.05327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85851" y="37360"/>
          <a:ext cx="4972014" cy="296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000" b="1"/>
            <a:t>WEST</a:t>
          </a:r>
          <a:r>
            <a:rPr lang="en-US" sz="2000" b="1" baseline="0"/>
            <a:t>BOUND LEFT TURN THRESHOLD</a:t>
          </a:r>
          <a:endParaRPr lang="en-US" sz="2000" b="1"/>
        </a:p>
      </cdr:txBody>
    </cdr:sp>
  </cdr:relSizeAnchor>
  <cdr:relSizeAnchor xmlns:cdr="http://schemas.openxmlformats.org/drawingml/2006/chartDrawing">
    <cdr:from>
      <cdr:x>0.80727</cdr:x>
      <cdr:y>0.02334</cdr:y>
    </cdr:from>
    <cdr:to>
      <cdr:x>0.98543</cdr:x>
      <cdr:y>0.07204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425870" y="167122"/>
          <a:ext cx="1418175" cy="3487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Intersection</a:t>
          </a:r>
          <a:r>
            <a:rPr lang="en-US" sz="1400" b="1" baseline="0"/>
            <a:t> of:</a:t>
          </a:r>
          <a:endParaRPr lang="en-US" sz="1400" b="1"/>
        </a:p>
      </cdr:txBody>
    </cdr:sp>
  </cdr:relSizeAnchor>
  <cdr:relSizeAnchor xmlns:cdr="http://schemas.openxmlformats.org/drawingml/2006/chartDrawing">
    <cdr:from>
      <cdr:x>0.81201</cdr:x>
      <cdr:y>0.07052</cdr:y>
    </cdr:from>
    <cdr:to>
      <cdr:x>0.9767</cdr:x>
      <cdr:y>0.11923</cdr:y>
    </cdr:to>
    <cdr:sp macro="" textlink="CARS!$C$6">
      <cdr:nvSpPr>
        <cdr:cNvPr id="5" name="TextBox 1"/>
        <cdr:cNvSpPr txBox="1"/>
      </cdr:nvSpPr>
      <cdr:spPr>
        <a:xfrm xmlns:a="http://schemas.openxmlformats.org/drawingml/2006/main">
          <a:off x="6527800" y="441325"/>
          <a:ext cx="13239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93903135-E941-4FE9-B9EF-911A1FCAB1DD}" type="TxLink">
            <a:rPr lang="en-US" sz="1400"/>
            <a:pPr/>
            <a:t> </a:t>
          </a:fld>
          <a:endParaRPr lang="en-US" sz="1400"/>
        </a:p>
      </cdr:txBody>
    </cdr:sp>
  </cdr:relSizeAnchor>
  <cdr:relSizeAnchor xmlns:cdr="http://schemas.openxmlformats.org/drawingml/2006/chartDrawing">
    <cdr:from>
      <cdr:x>0.81793</cdr:x>
      <cdr:y>0.12075</cdr:y>
    </cdr:from>
    <cdr:to>
      <cdr:x>0.98262</cdr:x>
      <cdr:y>0.16946</cdr:y>
    </cdr:to>
    <cdr:sp macro="" textlink="CARS!$C$7">
      <cdr:nvSpPr>
        <cdr:cNvPr id="6" name="TextBox 1"/>
        <cdr:cNvSpPr txBox="1"/>
      </cdr:nvSpPr>
      <cdr:spPr>
        <a:xfrm xmlns:a="http://schemas.openxmlformats.org/drawingml/2006/main">
          <a:off x="6575425" y="755650"/>
          <a:ext cx="13239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A8D8EDD-0531-4363-A2F1-965044542332}" type="TxLink">
            <a:rPr lang="en-US" sz="1400"/>
            <a:pPr/>
            <a:t> </a:t>
          </a:fld>
          <a:endParaRPr lang="en-US" sz="1400"/>
        </a:p>
      </cdr:txBody>
    </cdr:sp>
  </cdr:relSizeAnchor>
  <cdr:relSizeAnchor xmlns:cdr="http://schemas.openxmlformats.org/drawingml/2006/chartDrawing">
    <cdr:from>
      <cdr:x>0.81675</cdr:x>
      <cdr:y>0.2136</cdr:y>
    </cdr:from>
    <cdr:to>
      <cdr:x>0.98144</cdr:x>
      <cdr:y>0.2623</cdr:y>
    </cdr:to>
    <cdr:sp macro="" textlink="CARS!$C$8">
      <cdr:nvSpPr>
        <cdr:cNvPr id="7" name="TextBox 1"/>
        <cdr:cNvSpPr txBox="1"/>
      </cdr:nvSpPr>
      <cdr:spPr>
        <a:xfrm xmlns:a="http://schemas.openxmlformats.org/drawingml/2006/main">
          <a:off x="6565900" y="1336675"/>
          <a:ext cx="13239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7A9C079-AA85-4DC2-A224-1CE466F4B160}" type="TxLink">
            <a:rPr lang="en-US" sz="1400"/>
            <a:pPr/>
            <a:t> </a:t>
          </a:fld>
          <a:endParaRPr lang="en-US" sz="1400"/>
        </a:p>
      </cdr:txBody>
    </cdr:sp>
  </cdr:relSizeAnchor>
  <cdr:relSizeAnchor xmlns:cdr="http://schemas.openxmlformats.org/drawingml/2006/chartDrawing">
    <cdr:from>
      <cdr:x>0.81082</cdr:x>
      <cdr:y>0.16794</cdr:y>
    </cdr:from>
    <cdr:to>
      <cdr:x>0.97551</cdr:x>
      <cdr:y>0.21664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518275" y="1050925"/>
          <a:ext cx="13239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Located</a:t>
          </a:r>
          <a:r>
            <a:rPr lang="en-US" sz="1400" b="1" baseline="0"/>
            <a:t> in:</a:t>
          </a:r>
          <a:endParaRPr lang="en-US" sz="1400" b="1"/>
        </a:p>
      </cdr:txBody>
    </cdr:sp>
  </cdr:relSizeAnchor>
  <cdr:relSizeAnchor xmlns:cdr="http://schemas.openxmlformats.org/drawingml/2006/chartDrawing">
    <cdr:from>
      <cdr:x>0.81438</cdr:x>
      <cdr:y>0.25317</cdr:y>
    </cdr:from>
    <cdr:to>
      <cdr:x>0.97907</cdr:x>
      <cdr:y>0.30188</cdr:y>
    </cdr:to>
    <cdr:sp macro="" textlink="CARS!$C$9">
      <cdr:nvSpPr>
        <cdr:cNvPr id="9" name="TextBox 1"/>
        <cdr:cNvSpPr txBox="1"/>
      </cdr:nvSpPr>
      <cdr:spPr>
        <a:xfrm xmlns:a="http://schemas.openxmlformats.org/drawingml/2006/main">
          <a:off x="6546850" y="1584325"/>
          <a:ext cx="13239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D75C57F6-234F-459C-A5E8-C2D9695B27F5}" type="TxLink">
            <a:rPr lang="en-US" sz="1400"/>
            <a:pPr/>
            <a:t> </a:t>
          </a:fld>
          <a:endParaRPr lang="en-US" sz="1400"/>
        </a:p>
      </cdr:txBody>
    </cdr:sp>
  </cdr:relSizeAnchor>
  <cdr:relSizeAnchor xmlns:cdr="http://schemas.openxmlformats.org/drawingml/2006/chartDrawing">
    <cdr:from>
      <cdr:x>0</cdr:x>
      <cdr:y>0.90977</cdr:y>
    </cdr:from>
    <cdr:to>
      <cdr:x>0.75664</cdr:x>
      <cdr:y>0.97764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0" y="6514993"/>
          <a:ext cx="6024768" cy="48602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 b="1" baseline="0">
              <a:effectLst/>
              <a:latin typeface="+mn-lt"/>
              <a:ea typeface="+mn-ea"/>
              <a:cs typeface="+mn-cs"/>
            </a:rPr>
            <a:t># OF HOURS THE WESTBOUND LEFT TURN CROSS PRODUCT IS MET FOR PERM/PROTECTED:</a:t>
          </a:r>
          <a:endParaRPr lang="en-US" sz="1200">
            <a:effectLst/>
          </a:endParaRPr>
        </a:p>
        <a:p xmlns:a="http://schemas.openxmlformats.org/drawingml/2006/main">
          <a:pPr algn="r" eaLnBrk="1" fontAlgn="auto" latinLnBrk="0" hangingPunct="1"/>
          <a:r>
            <a:rPr lang="en-US" sz="1200" b="1" baseline="0">
              <a:effectLst/>
              <a:latin typeface="+mn-lt"/>
              <a:ea typeface="+mn-ea"/>
              <a:cs typeface="+mn-cs"/>
            </a:rPr>
            <a:t># OF HOURS THE WESTBOUND LEFT TURN CROSS PRODUCT IS MET FOR PROTECTED: </a:t>
          </a:r>
          <a:endParaRPr lang="en-US" sz="1200">
            <a:effectLst/>
          </a:endParaRPr>
        </a:p>
      </cdr:txBody>
    </cdr:sp>
  </cdr:relSizeAnchor>
  <cdr:relSizeAnchor xmlns:cdr="http://schemas.openxmlformats.org/drawingml/2006/chartDrawing">
    <cdr:from>
      <cdr:x>0.75921</cdr:x>
      <cdr:y>0.90604</cdr:y>
    </cdr:from>
    <cdr:to>
      <cdr:x>0.79755</cdr:x>
      <cdr:y>0.94231</cdr:y>
    </cdr:to>
    <cdr:sp macro="" textlink="'All Veh.'!$AP$65">
      <cdr:nvSpPr>
        <cdr:cNvPr id="11" name="TextBox 1"/>
        <cdr:cNvSpPr txBox="1"/>
      </cdr:nvSpPr>
      <cdr:spPr>
        <a:xfrm xmlns:a="http://schemas.openxmlformats.org/drawingml/2006/main">
          <a:off x="6043325" y="6487551"/>
          <a:ext cx="305187" cy="2597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13308BB0-0543-4F79-9E62-B8357873B93A}" type="TxLink">
            <a:rPr lang="en-US" sz="1000" b="1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N/A</a:t>
          </a:fld>
          <a:endParaRPr lang="en-US" sz="1000" b="1" i="0" u="none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0.75961</cdr:x>
      <cdr:y>0.94444</cdr:y>
    </cdr:from>
    <cdr:to>
      <cdr:x>0.79755</cdr:x>
      <cdr:y>0.97799</cdr:y>
    </cdr:to>
    <cdr:sp macro="" textlink="'All Veh.'!$AP$66">
      <cdr:nvSpPr>
        <cdr:cNvPr id="12" name="TextBox 1"/>
        <cdr:cNvSpPr txBox="1"/>
      </cdr:nvSpPr>
      <cdr:spPr>
        <a:xfrm xmlns:a="http://schemas.openxmlformats.org/drawingml/2006/main">
          <a:off x="6046509" y="6762507"/>
          <a:ext cx="302003" cy="2402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76551253-5A20-43B8-8A39-44AD76DB1060}" type="TxLink">
            <a:rPr lang="en-US" sz="1000" b="1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N/A</a:t>
          </a:fld>
          <a:endParaRPr lang="en-US" sz="1000" b="1" i="0" u="none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0.1211</cdr:x>
      <cdr:y>0.00597</cdr:y>
    </cdr:from>
    <cdr:to>
      <cdr:x>0.69827</cdr:x>
      <cdr:y>0.05152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62025" y="37530"/>
          <a:ext cx="4584927" cy="286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000" b="1"/>
            <a:t>EAST</a:t>
          </a:r>
          <a:r>
            <a:rPr lang="en-US" sz="2000" b="1" baseline="0"/>
            <a:t>BOUND LEFT TURN THRESHOLD</a:t>
          </a:r>
          <a:endParaRPr lang="en-US" sz="2000" b="1"/>
        </a:p>
      </cdr:txBody>
    </cdr:sp>
  </cdr:relSizeAnchor>
  <cdr:relSizeAnchor xmlns:cdr="http://schemas.openxmlformats.org/drawingml/2006/chartDrawing">
    <cdr:from>
      <cdr:x>0.81215</cdr:x>
      <cdr:y>0.02323</cdr:y>
    </cdr:from>
    <cdr:to>
      <cdr:x>0.97882</cdr:x>
      <cdr:y>0.07171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451600" y="146050"/>
          <a:ext cx="1323960" cy="3047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Intersection</a:t>
          </a:r>
          <a:r>
            <a:rPr lang="en-US" sz="1400" b="1" baseline="0"/>
            <a:t> of:</a:t>
          </a:r>
          <a:endParaRPr lang="en-US" sz="1400" b="1"/>
        </a:p>
      </cdr:txBody>
    </cdr:sp>
  </cdr:relSizeAnchor>
  <cdr:relSizeAnchor xmlns:cdr="http://schemas.openxmlformats.org/drawingml/2006/chartDrawing">
    <cdr:from>
      <cdr:x>0.81455</cdr:x>
      <cdr:y>0.07323</cdr:y>
    </cdr:from>
    <cdr:to>
      <cdr:x>0.98121</cdr:x>
      <cdr:y>0.12172</cdr:y>
    </cdr:to>
    <cdr:sp macro="" textlink="CARS!$C$6">
      <cdr:nvSpPr>
        <cdr:cNvPr id="8" name="TextBox 1"/>
        <cdr:cNvSpPr txBox="1"/>
      </cdr:nvSpPr>
      <cdr:spPr>
        <a:xfrm xmlns:a="http://schemas.openxmlformats.org/drawingml/2006/main">
          <a:off x="6470650" y="460375"/>
          <a:ext cx="1323959" cy="304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B45B94F5-4085-40E6-B8C0-2769305FB51A}" type="TxLink">
            <a:rPr lang="en-US" sz="1400"/>
            <a:pPr/>
            <a:t> </a:t>
          </a:fld>
          <a:endParaRPr lang="en-US" sz="1400"/>
        </a:p>
      </cdr:txBody>
    </cdr:sp>
  </cdr:relSizeAnchor>
  <cdr:relSizeAnchor xmlns:cdr="http://schemas.openxmlformats.org/drawingml/2006/chartDrawing">
    <cdr:from>
      <cdr:x>0.81815</cdr:x>
      <cdr:y>0.11566</cdr:y>
    </cdr:from>
    <cdr:to>
      <cdr:x>0.98481</cdr:x>
      <cdr:y>0.16415</cdr:y>
    </cdr:to>
    <cdr:sp macro="" textlink="CARS!$C$7">
      <cdr:nvSpPr>
        <cdr:cNvPr id="10" name="TextBox 1"/>
        <cdr:cNvSpPr txBox="1"/>
      </cdr:nvSpPr>
      <cdr:spPr>
        <a:xfrm xmlns:a="http://schemas.openxmlformats.org/drawingml/2006/main">
          <a:off x="6498922" y="804692"/>
          <a:ext cx="1323853" cy="337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4C07D027-FE08-42B9-9F4C-8A2545200460}" type="TxLink">
            <a:rPr lang="en-US" sz="1400"/>
            <a:pPr/>
            <a:t> </a:t>
          </a:fld>
          <a:endParaRPr lang="en-US" sz="1400"/>
        </a:p>
      </cdr:txBody>
    </cdr:sp>
  </cdr:relSizeAnchor>
  <cdr:relSizeAnchor xmlns:cdr="http://schemas.openxmlformats.org/drawingml/2006/chartDrawing">
    <cdr:from>
      <cdr:x>0.82414</cdr:x>
      <cdr:y>0.16717</cdr:y>
    </cdr:from>
    <cdr:to>
      <cdr:x>0.99081</cdr:x>
      <cdr:y>0.21565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6546850" y="1050925"/>
          <a:ext cx="1323959" cy="3047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Located</a:t>
          </a:r>
          <a:r>
            <a:rPr lang="en-US" sz="1400" b="1" baseline="0"/>
            <a:t> in:</a:t>
          </a:r>
          <a:endParaRPr lang="en-US" sz="1400" b="1"/>
        </a:p>
      </cdr:txBody>
    </cdr:sp>
  </cdr:relSizeAnchor>
  <cdr:relSizeAnchor xmlns:cdr="http://schemas.openxmlformats.org/drawingml/2006/chartDrawing">
    <cdr:from>
      <cdr:x>0.82174</cdr:x>
      <cdr:y>0.21414</cdr:y>
    </cdr:from>
    <cdr:to>
      <cdr:x>0.98841</cdr:x>
      <cdr:y>0.26262</cdr:y>
    </cdr:to>
    <cdr:sp macro="" textlink="CARS!$C$8">
      <cdr:nvSpPr>
        <cdr:cNvPr id="13" name="TextBox 1"/>
        <cdr:cNvSpPr txBox="1"/>
      </cdr:nvSpPr>
      <cdr:spPr>
        <a:xfrm xmlns:a="http://schemas.openxmlformats.org/drawingml/2006/main">
          <a:off x="6527800" y="1346200"/>
          <a:ext cx="1323959" cy="3047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4B4A2F8-C164-49A8-BEAD-742593B109D6}" type="TxLink">
            <a:rPr lang="en-US" sz="1400"/>
            <a:pPr/>
            <a:t> </a:t>
          </a:fld>
          <a:endParaRPr lang="en-US" sz="1400"/>
        </a:p>
      </cdr:txBody>
    </cdr:sp>
  </cdr:relSizeAnchor>
  <cdr:relSizeAnchor xmlns:cdr="http://schemas.openxmlformats.org/drawingml/2006/chartDrawing">
    <cdr:from>
      <cdr:x>0.82414</cdr:x>
      <cdr:y>0.26263</cdr:y>
    </cdr:from>
    <cdr:to>
      <cdr:x>0.99081</cdr:x>
      <cdr:y>0.31111</cdr:y>
    </cdr:to>
    <cdr:sp macro="" textlink="CARS!$C$9">
      <cdr:nvSpPr>
        <cdr:cNvPr id="14" name="TextBox 1"/>
        <cdr:cNvSpPr txBox="1"/>
      </cdr:nvSpPr>
      <cdr:spPr>
        <a:xfrm xmlns:a="http://schemas.openxmlformats.org/drawingml/2006/main">
          <a:off x="6546850" y="1651000"/>
          <a:ext cx="1323960" cy="304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6692D72E-E45A-48EF-A0A7-1BC44E9E9B2A}" type="TxLink">
            <a:rPr lang="en-US" sz="1400"/>
            <a:pPr/>
            <a:t> </a:t>
          </a:fld>
          <a:endParaRPr lang="en-US" sz="1400"/>
        </a:p>
      </cdr:txBody>
    </cdr:sp>
  </cdr:relSizeAnchor>
  <cdr:relSizeAnchor xmlns:cdr="http://schemas.openxmlformats.org/drawingml/2006/chartDrawing">
    <cdr:from>
      <cdr:x>0.75952</cdr:x>
      <cdr:y>0.92446</cdr:y>
    </cdr:from>
    <cdr:to>
      <cdr:x>0.79449</cdr:x>
      <cdr:y>0.95588</cdr:y>
    </cdr:to>
    <cdr:sp macro="" textlink="'All Veh.'!$AM$65">
      <cdr:nvSpPr>
        <cdr:cNvPr id="3" name="TextBox 2"/>
        <cdr:cNvSpPr txBox="1"/>
      </cdr:nvSpPr>
      <cdr:spPr>
        <a:xfrm xmlns:a="http://schemas.openxmlformats.org/drawingml/2006/main">
          <a:off x="6035834" y="6314146"/>
          <a:ext cx="277848" cy="21463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1041C8A6-B55A-40BD-B34B-D2398CD7F9D7}" type="TxLink">
            <a:rPr lang="en-US" sz="1000" b="1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N/A</a:t>
          </a:fld>
          <a:endParaRPr lang="en-US" sz="1000" b="1" i="0" u="none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0.00266</cdr:x>
      <cdr:y>0.92452</cdr:y>
    </cdr:from>
    <cdr:to>
      <cdr:x>0.75135</cdr:x>
      <cdr:y>0.98889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1120" y="6432247"/>
          <a:ext cx="5947182" cy="44784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algn="r">
            <a:lnSpc>
              <a:spcPts val="1200"/>
            </a:lnSpc>
          </a:pPr>
          <a:r>
            <a:rPr lang="en-US" sz="1200" b="1" baseline="0"/>
            <a:t># OF HOURS THE EASTBOUND LEFT TURN CROSS PRODUCT IS MET FOR PERM/PROTECTED:</a:t>
          </a:r>
        </a:p>
        <a:p xmlns:a="http://schemas.openxmlformats.org/drawingml/2006/main">
          <a:pPr algn="r"/>
          <a:endParaRPr lang="en-US" sz="200" b="1" baseline="0"/>
        </a:p>
        <a:p xmlns:a="http://schemas.openxmlformats.org/drawingml/2006/main">
          <a:pPr marL="0" marR="0" indent="0" algn="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effectLst/>
              <a:latin typeface="+mn-lt"/>
              <a:ea typeface="+mn-ea"/>
              <a:cs typeface="+mn-cs"/>
            </a:rPr>
            <a:t># OF HOURS THE EASTBOUND LEFT TURN CROSS PRODUCT IS MET FOR PROTECTED: </a:t>
          </a:r>
          <a:endParaRPr lang="en-US" sz="1200" b="1">
            <a:effectLst/>
          </a:endParaRPr>
        </a:p>
      </cdr:txBody>
    </cdr:sp>
  </cdr:relSizeAnchor>
  <cdr:relSizeAnchor xmlns:cdr="http://schemas.openxmlformats.org/drawingml/2006/chartDrawing">
    <cdr:from>
      <cdr:x>0.75941</cdr:x>
      <cdr:y>0.95847</cdr:y>
    </cdr:from>
    <cdr:to>
      <cdr:x>0.79424</cdr:x>
      <cdr:y>0.99214</cdr:y>
    </cdr:to>
    <cdr:sp macro="" textlink="'All Veh.'!$AM$66">
      <cdr:nvSpPr>
        <cdr:cNvPr id="12" name="TextBox 1"/>
        <cdr:cNvSpPr txBox="1"/>
      </cdr:nvSpPr>
      <cdr:spPr>
        <a:xfrm xmlns:a="http://schemas.openxmlformats.org/drawingml/2006/main">
          <a:off x="6034901" y="6546461"/>
          <a:ext cx="276826" cy="22997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1989E609-BCCB-4654-9947-1AE6FB42D195}" type="TxLink">
            <a:rPr lang="en-US" sz="1000" b="1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N/A</a:t>
          </a:fld>
          <a:endParaRPr lang="en-US" sz="1000" b="1" i="0" u="none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0.96298</cdr:x>
      <cdr:y>0.08196</cdr:y>
    </cdr:from>
    <cdr:to>
      <cdr:x>1</cdr:x>
      <cdr:y>0.14149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49402" y="570257"/>
          <a:ext cx="294034" cy="414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91440</xdr:colOff>
      <xdr:row>99</xdr:row>
      <xdr:rowOff>24765</xdr:rowOff>
    </xdr:from>
    <xdr:to>
      <xdr:col>7</xdr:col>
      <xdr:colOff>1924050</xdr:colOff>
      <xdr:row>140</xdr:row>
      <xdr:rowOff>110490</xdr:rowOff>
    </xdr:to>
    <xdr:graphicFrame macro="">
      <xdr:nvGraphicFramePr>
        <xdr:cNvPr id="38425" name="Chart 1">
          <a:extLst>
            <a:ext uri="{FF2B5EF4-FFF2-40B4-BE49-F238E27FC236}">
              <a16:creationId xmlns:a16="http://schemas.microsoft.com/office/drawing/2014/main" id="{20ACB9DD-183F-4FCC-AF97-8698FDABC3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91440</xdr:colOff>
      <xdr:row>55</xdr:row>
      <xdr:rowOff>53340</xdr:rowOff>
    </xdr:from>
    <xdr:to>
      <xdr:col>7</xdr:col>
      <xdr:colOff>1849755</xdr:colOff>
      <xdr:row>96</xdr:row>
      <xdr:rowOff>133350</xdr:rowOff>
    </xdr:to>
    <xdr:graphicFrame macro="">
      <xdr:nvGraphicFramePr>
        <xdr:cNvPr id="38426" name="Chart 2">
          <a:extLst>
            <a:ext uri="{FF2B5EF4-FFF2-40B4-BE49-F238E27FC236}">
              <a16:creationId xmlns:a16="http://schemas.microsoft.com/office/drawing/2014/main" id="{41616C7C-8013-4AAE-B0D5-95E4145BE3D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0.15284</cdr:x>
      <cdr:y>0.00597</cdr:y>
    </cdr:from>
    <cdr:to>
      <cdr:x>0.69827</cdr:x>
      <cdr:y>0.05429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28725" y="37344"/>
          <a:ext cx="4384737" cy="3022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000" b="1"/>
            <a:t>SOUTH</a:t>
          </a:r>
          <a:r>
            <a:rPr lang="en-US" sz="2000" b="1" baseline="0"/>
            <a:t>BOUND LEFT TURN THRESHOLD</a:t>
          </a:r>
          <a:endParaRPr lang="en-US" sz="2000" b="1"/>
        </a:p>
      </cdr:txBody>
    </cdr:sp>
  </cdr:relSizeAnchor>
  <cdr:relSizeAnchor xmlns:cdr="http://schemas.openxmlformats.org/drawingml/2006/chartDrawing">
    <cdr:from>
      <cdr:x>0.82267</cdr:x>
      <cdr:y>0.01877</cdr:y>
    </cdr:from>
    <cdr:to>
      <cdr:x>0.98736</cdr:x>
      <cdr:y>0.06747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613525" y="117475"/>
          <a:ext cx="1323960" cy="3047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Intersection</a:t>
          </a:r>
          <a:r>
            <a:rPr lang="en-US" sz="1400" b="1" baseline="0"/>
            <a:t> of:</a:t>
          </a:r>
          <a:endParaRPr lang="en-US" sz="1400" b="1"/>
        </a:p>
      </cdr:txBody>
    </cdr:sp>
  </cdr:relSizeAnchor>
  <cdr:relSizeAnchor xmlns:cdr="http://schemas.openxmlformats.org/drawingml/2006/chartDrawing">
    <cdr:from>
      <cdr:x>0.82741</cdr:x>
      <cdr:y>0.069</cdr:y>
    </cdr:from>
    <cdr:to>
      <cdr:x>0.9921</cdr:x>
      <cdr:y>0.11771</cdr:y>
    </cdr:to>
    <cdr:sp macro="" textlink="CARS!$C$6">
      <cdr:nvSpPr>
        <cdr:cNvPr id="5" name="TextBox 1"/>
        <cdr:cNvSpPr txBox="1"/>
      </cdr:nvSpPr>
      <cdr:spPr>
        <a:xfrm xmlns:a="http://schemas.openxmlformats.org/drawingml/2006/main">
          <a:off x="6651625" y="431800"/>
          <a:ext cx="1323959" cy="304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38398D7A-7ECF-4555-A2B3-4C470AC88A24}" type="TxLink">
            <a:rPr lang="en-US" sz="1400"/>
            <a:pPr/>
            <a:t> </a:t>
          </a:fld>
          <a:endParaRPr lang="en-US" sz="1400"/>
        </a:p>
      </cdr:txBody>
    </cdr:sp>
  </cdr:relSizeAnchor>
  <cdr:relSizeAnchor xmlns:cdr="http://schemas.openxmlformats.org/drawingml/2006/chartDrawing">
    <cdr:from>
      <cdr:x>0.82859</cdr:x>
      <cdr:y>0.11923</cdr:y>
    </cdr:from>
    <cdr:to>
      <cdr:x>0.99328</cdr:x>
      <cdr:y>0.16794</cdr:y>
    </cdr:to>
    <cdr:sp macro="" textlink="CARS!$C$7">
      <cdr:nvSpPr>
        <cdr:cNvPr id="6" name="TextBox 1"/>
        <cdr:cNvSpPr txBox="1"/>
      </cdr:nvSpPr>
      <cdr:spPr>
        <a:xfrm xmlns:a="http://schemas.openxmlformats.org/drawingml/2006/main">
          <a:off x="6661150" y="746125"/>
          <a:ext cx="1323959" cy="304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D37C99C-3DF5-44F1-9FC3-809A564B2631}" type="TxLink">
            <a:rPr lang="en-US" sz="1400"/>
            <a:pPr/>
            <a:t> </a:t>
          </a:fld>
          <a:endParaRPr lang="en-US" sz="1400"/>
        </a:p>
      </cdr:txBody>
    </cdr:sp>
  </cdr:relSizeAnchor>
  <cdr:relSizeAnchor xmlns:cdr="http://schemas.openxmlformats.org/drawingml/2006/chartDrawing">
    <cdr:from>
      <cdr:x>0.82978</cdr:x>
      <cdr:y>0.17707</cdr:y>
    </cdr:from>
    <cdr:to>
      <cdr:x>0.99447</cdr:x>
      <cdr:y>0.22577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6670675" y="1108075"/>
          <a:ext cx="1323959" cy="3047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Located</a:t>
          </a:r>
          <a:r>
            <a:rPr lang="en-US" sz="1400" b="1" baseline="0"/>
            <a:t> in:</a:t>
          </a:r>
          <a:endParaRPr lang="en-US" sz="1400" b="1"/>
        </a:p>
      </cdr:txBody>
    </cdr:sp>
  </cdr:relSizeAnchor>
  <cdr:relSizeAnchor xmlns:cdr="http://schemas.openxmlformats.org/drawingml/2006/chartDrawing">
    <cdr:from>
      <cdr:x>0.82859</cdr:x>
      <cdr:y>0.22577</cdr:y>
    </cdr:from>
    <cdr:to>
      <cdr:x>0.99328</cdr:x>
      <cdr:y>0.27448</cdr:y>
    </cdr:to>
    <cdr:sp macro="" textlink="CARS!$C$8">
      <cdr:nvSpPr>
        <cdr:cNvPr id="8" name="TextBox 1"/>
        <cdr:cNvSpPr txBox="1"/>
      </cdr:nvSpPr>
      <cdr:spPr>
        <a:xfrm xmlns:a="http://schemas.openxmlformats.org/drawingml/2006/main">
          <a:off x="6661150" y="1412875"/>
          <a:ext cx="1323959" cy="304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A58920B1-B77F-4768-B8DA-C51C82885C1F}" type="TxLink">
            <a:rPr lang="en-US" sz="1400"/>
            <a:pPr/>
            <a:t> </a:t>
          </a:fld>
          <a:endParaRPr lang="en-US" sz="1400"/>
        </a:p>
      </cdr:txBody>
    </cdr:sp>
  </cdr:relSizeAnchor>
  <cdr:relSizeAnchor xmlns:cdr="http://schemas.openxmlformats.org/drawingml/2006/chartDrawing">
    <cdr:from>
      <cdr:x>0.82622</cdr:x>
      <cdr:y>0.28209</cdr:y>
    </cdr:from>
    <cdr:to>
      <cdr:x>0.99091</cdr:x>
      <cdr:y>0.3308</cdr:y>
    </cdr:to>
    <cdr:sp macro="" textlink="CARS!$C$9">
      <cdr:nvSpPr>
        <cdr:cNvPr id="9" name="TextBox 1"/>
        <cdr:cNvSpPr txBox="1"/>
      </cdr:nvSpPr>
      <cdr:spPr>
        <a:xfrm xmlns:a="http://schemas.openxmlformats.org/drawingml/2006/main">
          <a:off x="6642100" y="1765300"/>
          <a:ext cx="1323959" cy="304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3D40303-4536-4081-B1B5-BF306D4054DB}" type="TxLink">
            <a:rPr lang="en-US" sz="1400"/>
            <a:pPr/>
            <a:t> </a:t>
          </a:fld>
          <a:endParaRPr lang="en-US" sz="1400"/>
        </a:p>
      </cdr:txBody>
    </cdr:sp>
  </cdr:relSizeAnchor>
  <cdr:relSizeAnchor xmlns:cdr="http://schemas.openxmlformats.org/drawingml/2006/chartDrawing">
    <cdr:from>
      <cdr:x>0.78539</cdr:x>
      <cdr:y>0.90396</cdr:y>
    </cdr:from>
    <cdr:to>
      <cdr:x>0.82669</cdr:x>
      <cdr:y>0.93258</cdr:y>
    </cdr:to>
    <cdr:sp macro="" textlink="'All Veh.'!$AV$65">
      <cdr:nvSpPr>
        <cdr:cNvPr id="10" name="TextBox 1"/>
        <cdr:cNvSpPr txBox="1"/>
      </cdr:nvSpPr>
      <cdr:spPr>
        <a:xfrm xmlns:a="http://schemas.openxmlformats.org/drawingml/2006/main">
          <a:off x="6301859" y="6078815"/>
          <a:ext cx="331351" cy="1924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B714FD3-31A0-45D7-853D-8C0B9FDF55C1}" type="TxLink">
            <a:rPr lang="en-US" sz="1000" b="1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N/A</a:t>
          </a:fld>
          <a:endParaRPr lang="en-US" sz="1000" b="1" i="0" u="none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0.05886</cdr:x>
      <cdr:y>0.90403</cdr:y>
    </cdr:from>
    <cdr:to>
      <cdr:x>0.77731</cdr:x>
      <cdr:y>0.97281</cdr:y>
    </cdr:to>
    <cdr:sp macro="" textlink="">
      <cdr:nvSpPr>
        <cdr:cNvPr id="11" name="TextBox 2"/>
        <cdr:cNvSpPr txBox="1"/>
      </cdr:nvSpPr>
      <cdr:spPr>
        <a:xfrm xmlns:a="http://schemas.openxmlformats.org/drawingml/2006/main">
          <a:off x="473214" y="6175533"/>
          <a:ext cx="5776339" cy="46984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="1" baseline="0">
              <a:effectLst/>
              <a:latin typeface="+mn-lt"/>
              <a:ea typeface="+mn-ea"/>
              <a:cs typeface="+mn-cs"/>
            </a:rPr>
            <a:t># OF HOURS THE SOUTHBOUND LEFT TURN CROSS PRODUCT IS MET  FOR PERM/PROTECTED:</a:t>
          </a:r>
          <a:endParaRPr lang="en-US" sz="1200">
            <a:effectLst/>
          </a:endParaRPr>
        </a:p>
        <a:p xmlns:a="http://schemas.openxmlformats.org/drawingml/2006/main">
          <a:pPr algn="r" eaLnBrk="1" fontAlgn="auto" latinLnBrk="0" hangingPunct="1"/>
          <a:r>
            <a:rPr lang="en-US" sz="1100" b="1" baseline="0">
              <a:effectLst/>
              <a:latin typeface="+mn-lt"/>
              <a:ea typeface="+mn-ea"/>
              <a:cs typeface="+mn-cs"/>
            </a:rPr>
            <a:t># OF HOURS THE SOUTHBOUND LEFT TURN CROSS PRODUCT IS MET FOR PROTECTED: </a:t>
          </a:r>
          <a:endParaRPr lang="en-US" sz="1200">
            <a:effectLst/>
          </a:endParaRPr>
        </a:p>
      </cdr:txBody>
    </cdr:sp>
  </cdr:relSizeAnchor>
  <cdr:relSizeAnchor xmlns:cdr="http://schemas.openxmlformats.org/drawingml/2006/chartDrawing">
    <cdr:from>
      <cdr:x>0.78528</cdr:x>
      <cdr:y>0.94031</cdr:y>
    </cdr:from>
    <cdr:to>
      <cdr:x>0.8197</cdr:x>
      <cdr:y>0.97629</cdr:y>
    </cdr:to>
    <cdr:sp macro="" textlink="'All Veh.'!$AV$66">
      <cdr:nvSpPr>
        <cdr:cNvPr id="12" name="TextBox 1"/>
        <cdr:cNvSpPr txBox="1"/>
      </cdr:nvSpPr>
      <cdr:spPr>
        <a:xfrm xmlns:a="http://schemas.openxmlformats.org/drawingml/2006/main">
          <a:off x="6313573" y="6423325"/>
          <a:ext cx="276786" cy="24577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D7612F6-50CE-44DB-8902-FFAA1ABCE093}" type="TxLink">
            <a:rPr lang="en-US" sz="1000" b="1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N/A</a:t>
          </a:fld>
          <a:endParaRPr lang="en-US" sz="1000" b="1" i="0" u="none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0.15827</cdr:x>
      <cdr:y>0.00597</cdr:y>
    </cdr:from>
    <cdr:to>
      <cdr:x>0.69827</cdr:x>
      <cdr:y>0.05429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57300" y="37514"/>
          <a:ext cx="4289652" cy="3036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000" b="1"/>
            <a:t>NORTH</a:t>
          </a:r>
          <a:r>
            <a:rPr lang="en-US" sz="2000" b="1" baseline="0"/>
            <a:t>BOUND LEFT TURN THRESHOLD</a:t>
          </a:r>
          <a:endParaRPr lang="en-US" sz="2000" b="1"/>
        </a:p>
      </cdr:txBody>
    </cdr:sp>
  </cdr:relSizeAnchor>
  <cdr:relSizeAnchor xmlns:cdr="http://schemas.openxmlformats.org/drawingml/2006/chartDrawing">
    <cdr:from>
      <cdr:x>0.81815</cdr:x>
      <cdr:y>0.0202</cdr:y>
    </cdr:from>
    <cdr:to>
      <cdr:x>0.98481</cdr:x>
      <cdr:y>0.06868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499225" y="127000"/>
          <a:ext cx="1323960" cy="3047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Intersection</a:t>
          </a:r>
          <a:r>
            <a:rPr lang="en-US" sz="1400" b="1" baseline="0"/>
            <a:t> of:</a:t>
          </a:r>
          <a:endParaRPr lang="en-US" sz="1400" b="1"/>
        </a:p>
      </cdr:txBody>
    </cdr:sp>
  </cdr:relSizeAnchor>
  <cdr:relSizeAnchor xmlns:cdr="http://schemas.openxmlformats.org/drawingml/2006/chartDrawing">
    <cdr:from>
      <cdr:x>0.81934</cdr:x>
      <cdr:y>0.0702</cdr:y>
    </cdr:from>
    <cdr:to>
      <cdr:x>0.98601</cdr:x>
      <cdr:y>0.11869</cdr:y>
    </cdr:to>
    <cdr:sp macro="" textlink="CARS!$C$6">
      <cdr:nvSpPr>
        <cdr:cNvPr id="5" name="TextBox 1"/>
        <cdr:cNvSpPr txBox="1"/>
      </cdr:nvSpPr>
      <cdr:spPr>
        <a:xfrm xmlns:a="http://schemas.openxmlformats.org/drawingml/2006/main">
          <a:off x="6508750" y="441325"/>
          <a:ext cx="1323959" cy="304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B9C4EFF7-C741-4519-860B-F8E1A157B10F}" type="TxLink">
            <a:rPr lang="en-US" sz="1400"/>
            <a:pPr/>
            <a:t> </a:t>
          </a:fld>
          <a:endParaRPr lang="en-US" sz="1400"/>
        </a:p>
      </cdr:txBody>
    </cdr:sp>
  </cdr:relSizeAnchor>
  <cdr:relSizeAnchor xmlns:cdr="http://schemas.openxmlformats.org/drawingml/2006/chartDrawing">
    <cdr:from>
      <cdr:x>0.82534</cdr:x>
      <cdr:y>0.11869</cdr:y>
    </cdr:from>
    <cdr:to>
      <cdr:x>0.992</cdr:x>
      <cdr:y>0.16718</cdr:y>
    </cdr:to>
    <cdr:sp macro="" textlink="CARS!$C$7">
      <cdr:nvSpPr>
        <cdr:cNvPr id="7" name="TextBox 1"/>
        <cdr:cNvSpPr txBox="1"/>
      </cdr:nvSpPr>
      <cdr:spPr>
        <a:xfrm xmlns:a="http://schemas.openxmlformats.org/drawingml/2006/main">
          <a:off x="6556375" y="746125"/>
          <a:ext cx="1323959" cy="304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D9D9A42E-C30F-4EC3-AAE6-2A78F481D589}" type="TxLink">
            <a:rPr lang="en-US" sz="1400"/>
            <a:pPr/>
            <a:t> </a:t>
          </a:fld>
          <a:endParaRPr lang="en-US" sz="1400"/>
        </a:p>
      </cdr:txBody>
    </cdr:sp>
  </cdr:relSizeAnchor>
  <cdr:relSizeAnchor xmlns:cdr="http://schemas.openxmlformats.org/drawingml/2006/chartDrawing">
    <cdr:from>
      <cdr:x>0.82534</cdr:x>
      <cdr:y>0.1702</cdr:y>
    </cdr:from>
    <cdr:to>
      <cdr:x>0.992</cdr:x>
      <cdr:y>0.21868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556375" y="1069975"/>
          <a:ext cx="1323959" cy="3047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Located</a:t>
          </a:r>
          <a:r>
            <a:rPr lang="en-US" sz="1400" b="1" baseline="0"/>
            <a:t> in:</a:t>
          </a:r>
          <a:endParaRPr lang="en-US" sz="1400" b="1"/>
        </a:p>
      </cdr:txBody>
    </cdr:sp>
  </cdr:relSizeAnchor>
  <cdr:relSizeAnchor xmlns:cdr="http://schemas.openxmlformats.org/drawingml/2006/chartDrawing">
    <cdr:from>
      <cdr:x>0.82534</cdr:x>
      <cdr:y>0.21869</cdr:y>
    </cdr:from>
    <cdr:to>
      <cdr:x>0.992</cdr:x>
      <cdr:y>0.26718</cdr:y>
    </cdr:to>
    <cdr:sp macro="" textlink="CARS!$C$8">
      <cdr:nvSpPr>
        <cdr:cNvPr id="13" name="TextBox 1"/>
        <cdr:cNvSpPr txBox="1"/>
      </cdr:nvSpPr>
      <cdr:spPr>
        <a:xfrm xmlns:a="http://schemas.openxmlformats.org/drawingml/2006/main">
          <a:off x="6556375" y="1374775"/>
          <a:ext cx="1323959" cy="304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5EA81E7-CCE0-4963-B601-343C23ABBE13}" type="TxLink">
            <a:rPr lang="en-US" sz="1400"/>
            <a:pPr/>
            <a:t> </a:t>
          </a:fld>
          <a:endParaRPr lang="en-US" sz="1400"/>
        </a:p>
      </cdr:txBody>
    </cdr:sp>
  </cdr:relSizeAnchor>
  <cdr:relSizeAnchor xmlns:cdr="http://schemas.openxmlformats.org/drawingml/2006/chartDrawing">
    <cdr:from>
      <cdr:x>0.82654</cdr:x>
      <cdr:y>0.27626</cdr:y>
    </cdr:from>
    <cdr:to>
      <cdr:x>0.9932</cdr:x>
      <cdr:y>0.32475</cdr:y>
    </cdr:to>
    <cdr:sp macro="" textlink="CARS!$C$9">
      <cdr:nvSpPr>
        <cdr:cNvPr id="14" name="TextBox 1"/>
        <cdr:cNvSpPr txBox="1"/>
      </cdr:nvSpPr>
      <cdr:spPr>
        <a:xfrm xmlns:a="http://schemas.openxmlformats.org/drawingml/2006/main">
          <a:off x="6565900" y="1736725"/>
          <a:ext cx="1323959" cy="304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8FEE466-3958-4764-ADDC-865DA4CD4D12}" type="TxLink">
            <a:rPr lang="en-US" sz="1400"/>
            <a:pPr/>
            <a:t> </a:t>
          </a:fld>
          <a:endParaRPr lang="en-US" sz="1400"/>
        </a:p>
      </cdr:txBody>
    </cdr:sp>
  </cdr:relSizeAnchor>
  <cdr:relSizeAnchor xmlns:cdr="http://schemas.openxmlformats.org/drawingml/2006/chartDrawing">
    <cdr:from>
      <cdr:x>0.77877</cdr:x>
      <cdr:y>0.91688</cdr:y>
    </cdr:from>
    <cdr:to>
      <cdr:x>0.82003</cdr:x>
      <cdr:y>0.94471</cdr:y>
    </cdr:to>
    <cdr:sp macro="" textlink="'All Veh.'!$AS$65">
      <cdr:nvSpPr>
        <cdr:cNvPr id="11" name="TextBox 1"/>
        <cdr:cNvSpPr txBox="1"/>
      </cdr:nvSpPr>
      <cdr:spPr>
        <a:xfrm xmlns:a="http://schemas.openxmlformats.org/drawingml/2006/main">
          <a:off x="6190882" y="6160457"/>
          <a:ext cx="328027" cy="1870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85AC7243-05C2-44A6-A665-0F5500D30767}" type="TxLink">
            <a:rPr lang="en-US" sz="1000" b="1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N/A</a:t>
          </a:fld>
          <a:endParaRPr lang="en-US" sz="1000" b="1" i="0" u="none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0.04353</cdr:x>
      <cdr:y>0.91694</cdr:y>
    </cdr:from>
    <cdr:to>
      <cdr:x>0.7706</cdr:x>
      <cdr:y>0.98095</cdr:y>
    </cdr:to>
    <cdr:sp macro="" textlink="">
      <cdr:nvSpPr>
        <cdr:cNvPr id="12" name="TextBox 2"/>
        <cdr:cNvSpPr txBox="1"/>
      </cdr:nvSpPr>
      <cdr:spPr>
        <a:xfrm xmlns:a="http://schemas.openxmlformats.org/drawingml/2006/main">
          <a:off x="345856" y="6254675"/>
          <a:ext cx="5777170" cy="43658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="1" baseline="0">
              <a:effectLst/>
              <a:latin typeface="+mn-lt"/>
              <a:ea typeface="+mn-ea"/>
              <a:cs typeface="+mn-cs"/>
            </a:rPr>
            <a:t># OF HOURS THE NORTHBOUND LEFT TURN CROSS PRODUCT IS MET  FOR PERM/PROTECTED:</a:t>
          </a:r>
          <a:endParaRPr lang="en-US" sz="1200">
            <a:effectLst/>
          </a:endParaRPr>
        </a:p>
        <a:p xmlns:a="http://schemas.openxmlformats.org/drawingml/2006/main">
          <a:pPr algn="r" eaLnBrk="1" fontAlgn="auto" latinLnBrk="0" hangingPunct="1"/>
          <a:r>
            <a:rPr lang="en-US" sz="1100" b="1" baseline="0">
              <a:effectLst/>
              <a:latin typeface="+mn-lt"/>
              <a:ea typeface="+mn-ea"/>
              <a:cs typeface="+mn-cs"/>
            </a:rPr>
            <a:t># OF HOURS THE NORTHBOUND LEFT TURN CROSS PRODUCT IS MET FOR PROTECTED</a:t>
          </a:r>
          <a:r>
            <a:rPr lang="en-US" sz="1200" b="1" baseline="0">
              <a:effectLst/>
              <a:latin typeface="+mn-lt"/>
              <a:ea typeface="+mn-ea"/>
              <a:cs typeface="+mn-cs"/>
            </a:rPr>
            <a:t>: </a:t>
          </a:r>
          <a:endParaRPr lang="en-US" sz="1200" b="1">
            <a:effectLst/>
          </a:endParaRPr>
        </a:p>
      </cdr:txBody>
    </cdr:sp>
  </cdr:relSizeAnchor>
  <cdr:relSizeAnchor xmlns:cdr="http://schemas.openxmlformats.org/drawingml/2006/chartDrawing">
    <cdr:from>
      <cdr:x>0.77866</cdr:x>
      <cdr:y>0.9507</cdr:y>
    </cdr:from>
    <cdr:to>
      <cdr:x>0.81349</cdr:x>
      <cdr:y>0.98418</cdr:y>
    </cdr:to>
    <cdr:sp macro="" textlink="'All Veh.'!$AS$66">
      <cdr:nvSpPr>
        <cdr:cNvPr id="15" name="TextBox 1"/>
        <cdr:cNvSpPr txBox="1"/>
      </cdr:nvSpPr>
      <cdr:spPr>
        <a:xfrm xmlns:a="http://schemas.openxmlformats.org/drawingml/2006/main">
          <a:off x="6187055" y="6530201"/>
          <a:ext cx="276826" cy="22997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724903C1-CD47-4982-8F48-799797EE7264}" type="TxLink">
            <a:rPr lang="en-US" sz="1000" b="1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N/A</a:t>
          </a:fld>
          <a:endParaRPr lang="en-US" sz="1000" b="1" i="0" u="none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304807</xdr:colOff>
      <xdr:row>1</xdr:row>
      <xdr:rowOff>8747</xdr:rowOff>
    </xdr:from>
    <xdr:to>
      <xdr:col>9</xdr:col>
      <xdr:colOff>335980</xdr:colOff>
      <xdr:row>20</xdr:row>
      <xdr:rowOff>46847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ADE4B6-2B61-4132-BF9E-1CEC3775E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304807</xdr:colOff>
      <xdr:row>23</xdr:row>
      <xdr:rowOff>84884</xdr:rowOff>
    </xdr:from>
    <xdr:to>
      <xdr:col>9</xdr:col>
      <xdr:colOff>335980</xdr:colOff>
      <xdr:row>42</xdr:row>
      <xdr:rowOff>122984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BFAC12-F9E5-46AE-87B2-F10ADC415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334241</xdr:colOff>
      <xdr:row>0</xdr:row>
      <xdr:rowOff>185640</xdr:rowOff>
    </xdr:from>
    <xdr:to>
      <xdr:col>19</xdr:col>
      <xdr:colOff>365413</xdr:colOff>
      <xdr:row>20</xdr:row>
      <xdr:rowOff>33240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0000630-97BD-4603-887C-54FFBA79E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334241</xdr:colOff>
      <xdr:row>23</xdr:row>
      <xdr:rowOff>84884</xdr:rowOff>
    </xdr:from>
    <xdr:to>
      <xdr:col>19</xdr:col>
      <xdr:colOff>365413</xdr:colOff>
      <xdr:row>42</xdr:row>
      <xdr:rowOff>122984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0026187-7AD0-4116-BF59-B54F28446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304807</xdr:colOff>
      <xdr:row>68</xdr:row>
      <xdr:rowOff>64073</xdr:rowOff>
    </xdr:from>
    <xdr:to>
      <xdr:col>9</xdr:col>
      <xdr:colOff>335980</xdr:colOff>
      <xdr:row>87</xdr:row>
      <xdr:rowOff>102173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C96B8EE-D4C8-4321-BE10-4EDA7B5B4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304807</xdr:colOff>
      <xdr:row>46</xdr:row>
      <xdr:rowOff>60831</xdr:rowOff>
    </xdr:from>
    <xdr:to>
      <xdr:col>9</xdr:col>
      <xdr:colOff>335980</xdr:colOff>
      <xdr:row>65</xdr:row>
      <xdr:rowOff>98931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174E0C7-9E1F-42F7-A06F-EF3536590E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334241</xdr:colOff>
      <xdr:row>46</xdr:row>
      <xdr:rowOff>60831</xdr:rowOff>
    </xdr:from>
    <xdr:to>
      <xdr:col>19</xdr:col>
      <xdr:colOff>365413</xdr:colOff>
      <xdr:row>65</xdr:row>
      <xdr:rowOff>98931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E7DF7DA-0798-4871-BB72-DBC564F95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334241</xdr:colOff>
      <xdr:row>68</xdr:row>
      <xdr:rowOff>64073</xdr:rowOff>
    </xdr:from>
    <xdr:to>
      <xdr:col>19</xdr:col>
      <xdr:colOff>365413</xdr:colOff>
      <xdr:row>87</xdr:row>
      <xdr:rowOff>102173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BEE7748-1B4C-4F19-9945-ED58518DC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287863</xdr:colOff>
      <xdr:row>0</xdr:row>
      <xdr:rowOff>155402</xdr:rowOff>
    </xdr:from>
    <xdr:to>
      <xdr:col>29</xdr:col>
      <xdr:colOff>319037</xdr:colOff>
      <xdr:row>20</xdr:row>
      <xdr:rowOff>3002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9A6DBB5-015A-4187-8C54-92AB33E6A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287864</xdr:colOff>
      <xdr:row>23</xdr:row>
      <xdr:rowOff>84884</xdr:rowOff>
    </xdr:from>
    <xdr:to>
      <xdr:col>29</xdr:col>
      <xdr:colOff>319037</xdr:colOff>
      <xdr:row>42</xdr:row>
      <xdr:rowOff>122984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B1CE258-6B87-4E4E-ABF9-F97846C29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287864</xdr:colOff>
      <xdr:row>46</xdr:row>
      <xdr:rowOff>60831</xdr:rowOff>
    </xdr:from>
    <xdr:to>
      <xdr:col>29</xdr:col>
      <xdr:colOff>319037</xdr:colOff>
      <xdr:row>65</xdr:row>
      <xdr:rowOff>98931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0FA6E8B-F416-4CF3-AEE2-516D7A34D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287864</xdr:colOff>
      <xdr:row>68</xdr:row>
      <xdr:rowOff>64073</xdr:rowOff>
    </xdr:from>
    <xdr:to>
      <xdr:col>29</xdr:col>
      <xdr:colOff>319037</xdr:colOff>
      <xdr:row>87</xdr:row>
      <xdr:rowOff>102173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FDC80AE-F675-405F-BD03-43DF4B3D2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hyperlink" Target="../../../pwise/seegerw/d0418722/This%20is%20the%20highest%20value%20from%20the%20Peak%20Hours%20provided." TargetMode="External"/><Relationship Id="rId7" Type="http://schemas.openxmlformats.org/officeDocument/2006/relationships/hyperlink" Target="../../../pwise/seegerw/d0418722/Be%20sure%20to%20consider%20signal%20cycle%20length%20when%20evaluating%20this%20threshold" TargetMode="External"/><Relationship Id="rId2" Type="http://schemas.openxmlformats.org/officeDocument/2006/relationships/hyperlink" Target="../../../pwise/seegerw/d0418722/If%20a%20parking%20lane%20is%20used%20as%20a%20thru-lane%20during%20peak%20hours%20this%20should%20be%20counted%20in%20the%20total%20of%20thru%20lanes." TargetMode="External"/><Relationship Id="rId1" Type="http://schemas.openxmlformats.org/officeDocument/2006/relationships/hyperlink" Target="../../../pwise/seegerw/d0418722/If%20a%20parking%20lane%20is%20used%20as%20a%20thru-lane%20during%20peak%20hours%20this%20should%20be%20counted%20in%20the%20total%20of%20thru%20lanes." TargetMode="External"/><Relationship Id="rId6" Type="http://schemas.openxmlformats.org/officeDocument/2006/relationships/hyperlink" Target="../../../pwise/seegerw/d0418722/Refers%20to%20TWO%20APPROACHES%20and%20is%20independent%20of%20the%20number%20of%20left%20turn%20lanes%20on%20each%20approach" TargetMode="External"/><Relationship Id="rId5" Type="http://schemas.openxmlformats.org/officeDocument/2006/relationships/hyperlink" Target="../../../pwise/seegerw/d0418722/Refers%20to%20ONE%20APPROACH%20and%20is%20independent%20of%20the%20number%20of%20left%20turn%20lanes%20on%20the%20approach" TargetMode="External"/><Relationship Id="rId4" Type="http://schemas.openxmlformats.org/officeDocument/2006/relationships/hyperlink" Target="../../../pwise/seegerw/d0418722/This%20is%20the%20highest%20value%20from%20the%20Peak%20Hours%20provided." TargetMode="External"/><Relationship Id="rId9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hyperlink" Target="../../../pwise/seegerw/d0418722/This%20is%20the%20highest%20value%20from%20the%20Peak%20Hours%20provided." TargetMode="External"/><Relationship Id="rId7" Type="http://schemas.openxmlformats.org/officeDocument/2006/relationships/hyperlink" Target="../../../pwise/seegerw/d0418722/Refers%20to%20TWO%20APPROACHES%20and%20is%20independent%20of%20the%20number%20of%20left%20turn%20lanes%20on%20each%20approach" TargetMode="External"/><Relationship Id="rId2" Type="http://schemas.openxmlformats.org/officeDocument/2006/relationships/hyperlink" Target="../../../pwise/seegerw/d0418722/If%20a%20parking%20lane%20is%20used%20as%20a%20thru-lane%20during%20peak%20hours%20this%20should%20be%20counted%20in%20the%20total%20of%20thru%20lanes." TargetMode="External"/><Relationship Id="rId1" Type="http://schemas.openxmlformats.org/officeDocument/2006/relationships/hyperlink" Target="../../../pwise/seegerw/d0418722/If%20a%20parking%20lane%20is%20used%20as%20a%20thru-lane%20during%20peak%20hours%20this%20should%20be%20counted%20in%20the%20total%20of%20thru%20lanes." TargetMode="External"/><Relationship Id="rId6" Type="http://schemas.openxmlformats.org/officeDocument/2006/relationships/hyperlink" Target="../../../pwise/seegerw/d0418722/Refers%20to%20ONE%20APPROACH%20and%20is%20independent%20of%20the%20number%20of%20left%20turn%20lanes%20on%20the%20approach" TargetMode="External"/><Relationship Id="rId5" Type="http://schemas.openxmlformats.org/officeDocument/2006/relationships/hyperlink" Target="../../../pwise/seegerw/d0418722/Be%20sure%20to%20consider%20signal%20cycle%20length%20when%20evaluating%20this%20threshold" TargetMode="External"/><Relationship Id="rId4" Type="http://schemas.openxmlformats.org/officeDocument/2006/relationships/hyperlink" Target="../../../pwise/seegerw/d0418722/This%20is%20the%20highest%20value%20from%20the%20Peak%20Hours%20provided." TargetMode="External"/><Relationship Id="rId9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9"/>
  <sheetViews>
    <sheetView tabSelected="1" workbookViewId="0">
      <selection activeCell="A9" sqref="A9"/>
    </sheetView>
  </sheetViews>
  <sheetFormatPr defaultRowHeight="13.2" x14ac:dyDescent="0.25"/>
  <cols>
    <col min="1" max="1" width="9.109375" style="66"/>
    <col min="2" max="2" width="62" style="67" customWidth="1"/>
  </cols>
  <sheetData>
    <row r="2" spans="1:2" ht="26.4" x14ac:dyDescent="0.25">
      <c r="A2" s="64" t="s">
        <v>160</v>
      </c>
      <c r="B2" s="65" t="s">
        <v>161</v>
      </c>
    </row>
    <row r="4" spans="1:2" x14ac:dyDescent="0.25">
      <c r="A4" s="68">
        <v>41808</v>
      </c>
      <c r="B4" s="67" t="s">
        <v>163</v>
      </c>
    </row>
    <row r="5" spans="1:2" x14ac:dyDescent="0.25">
      <c r="A5" s="68">
        <v>41815</v>
      </c>
      <c r="B5" s="67" t="s">
        <v>162</v>
      </c>
    </row>
    <row r="6" spans="1:2" ht="51.75" customHeight="1" x14ac:dyDescent="0.25">
      <c r="A6" s="68">
        <v>42220</v>
      </c>
      <c r="B6" s="37" t="s">
        <v>166</v>
      </c>
    </row>
    <row r="7" spans="1:2" ht="26.4" x14ac:dyDescent="0.25">
      <c r="A7" s="68">
        <v>44656</v>
      </c>
      <c r="B7" s="67" t="s">
        <v>191</v>
      </c>
    </row>
    <row r="8" spans="1:2" ht="26.4" x14ac:dyDescent="0.25">
      <c r="A8" s="68">
        <v>44659</v>
      </c>
      <c r="B8" s="67" t="s">
        <v>192</v>
      </c>
    </row>
    <row r="9" spans="1:2" x14ac:dyDescent="0.25">
      <c r="A9" s="68">
        <v>45103</v>
      </c>
      <c r="B9" s="37" t="s">
        <v>239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FD49B-5280-4949-8BB4-D4386173388F}">
  <sheetPr>
    <tabColor theme="8" tint="-0.249977111117893"/>
  </sheetPr>
  <dimension ref="C21:AA90"/>
  <sheetViews>
    <sheetView zoomScale="85" zoomScaleNormal="85" zoomScaleSheetLayoutView="70" zoomScalePageLayoutView="75" workbookViewId="0">
      <selection activeCell="K14" sqref="K14"/>
    </sheetView>
  </sheetViews>
  <sheetFormatPr defaultColWidth="9.109375" defaultRowHeight="14.4" x14ac:dyDescent="0.3"/>
  <cols>
    <col min="1" max="1" width="9.109375" style="69" customWidth="1"/>
    <col min="2" max="2" width="9.109375" style="69"/>
    <col min="3" max="6" width="9.109375" style="69" customWidth="1"/>
    <col min="7" max="7" width="9.109375" style="69"/>
    <col min="8" max="8" width="9.109375" style="69" customWidth="1"/>
    <col min="9" max="16384" width="9.109375" style="69"/>
  </cols>
  <sheetData>
    <row r="21" spans="3:27" ht="15" thickBot="1" x14ac:dyDescent="0.35"/>
    <row r="22" spans="3:27" ht="15" thickBot="1" x14ac:dyDescent="0.35">
      <c r="C22" s="343" t="s">
        <v>171</v>
      </c>
      <c r="D22" s="344"/>
      <c r="E22" s="344"/>
      <c r="F22" s="345"/>
      <c r="G22" s="70">
        <f>'Calc Sheet'!G76</f>
        <v>0</v>
      </c>
      <c r="M22" s="343" t="s">
        <v>171</v>
      </c>
      <c r="N22" s="344"/>
      <c r="O22" s="344"/>
      <c r="P22" s="344"/>
      <c r="Q22" s="70">
        <f>'Calc Sheet'!AS76</f>
        <v>0</v>
      </c>
      <c r="W22" s="343" t="s">
        <v>171</v>
      </c>
      <c r="X22" s="344"/>
      <c r="Y22" s="344"/>
      <c r="Z22" s="344"/>
      <c r="AA22" s="70">
        <f>'Calc Sheet'!G158</f>
        <v>0</v>
      </c>
    </row>
    <row r="43" spans="3:27" ht="15" thickBot="1" x14ac:dyDescent="0.35"/>
    <row r="44" spans="3:27" ht="15" thickBot="1" x14ac:dyDescent="0.35">
      <c r="C44" s="343" t="s">
        <v>170</v>
      </c>
      <c r="D44" s="344"/>
      <c r="E44" s="344"/>
      <c r="F44" s="344"/>
      <c r="G44" s="70">
        <f>'Calc Sheet'!G78</f>
        <v>0</v>
      </c>
      <c r="M44" s="343" t="s">
        <v>170</v>
      </c>
      <c r="N44" s="344"/>
      <c r="O44" s="344"/>
      <c r="P44" s="344"/>
      <c r="Q44" s="70">
        <f>'Calc Sheet'!AS78</f>
        <v>0</v>
      </c>
      <c r="W44" s="343" t="s">
        <v>170</v>
      </c>
      <c r="X44" s="344"/>
      <c r="Y44" s="344"/>
      <c r="Z44" s="344"/>
      <c r="AA44" s="70">
        <f>'Calc Sheet'!G160</f>
        <v>0</v>
      </c>
    </row>
    <row r="66" spans="3:27" ht="15" thickBot="1" x14ac:dyDescent="0.35"/>
    <row r="67" spans="3:27" ht="15" thickBot="1" x14ac:dyDescent="0.35">
      <c r="C67" s="343" t="s">
        <v>171</v>
      </c>
      <c r="D67" s="344"/>
      <c r="E67" s="344"/>
      <c r="F67" s="344"/>
      <c r="G67" s="70">
        <f>'Calc Sheet'!CE76</f>
        <v>0</v>
      </c>
      <c r="M67" s="343" t="s">
        <v>171</v>
      </c>
      <c r="N67" s="344"/>
      <c r="O67" s="344"/>
      <c r="P67" s="344"/>
      <c r="Q67" s="70">
        <f>'Calc Sheet'!DQ76</f>
        <v>0</v>
      </c>
      <c r="W67" s="343" t="s">
        <v>171</v>
      </c>
      <c r="X67" s="344"/>
      <c r="Y67" s="344"/>
      <c r="Z67" s="344"/>
      <c r="AA67" s="70">
        <f>'Calc Sheet'!CE158</f>
        <v>0</v>
      </c>
    </row>
    <row r="89" spans="3:27" ht="15" thickBot="1" x14ac:dyDescent="0.35"/>
    <row r="90" spans="3:27" ht="15" thickBot="1" x14ac:dyDescent="0.35">
      <c r="C90" s="343" t="s">
        <v>170</v>
      </c>
      <c r="D90" s="344"/>
      <c r="E90" s="344"/>
      <c r="F90" s="344"/>
      <c r="G90" s="70">
        <f>'Calc Sheet'!CE78</f>
        <v>0</v>
      </c>
      <c r="M90" s="343" t="s">
        <v>170</v>
      </c>
      <c r="N90" s="344"/>
      <c r="O90" s="344"/>
      <c r="P90" s="344"/>
      <c r="Q90" s="70">
        <f>'Calc Sheet'!DQ78</f>
        <v>0</v>
      </c>
      <c r="W90" s="343" t="s">
        <v>170</v>
      </c>
      <c r="X90" s="344"/>
      <c r="Y90" s="344"/>
      <c r="Z90" s="344"/>
      <c r="AA90" s="70">
        <f>'Calc Sheet'!CE160</f>
        <v>0</v>
      </c>
    </row>
  </sheetData>
  <sheetProtection sheet="1" objects="1" scenarios="1"/>
  <mergeCells count="12">
    <mergeCell ref="C22:F22"/>
    <mergeCell ref="C44:F44"/>
    <mergeCell ref="C67:F67"/>
    <mergeCell ref="C90:F90"/>
    <mergeCell ref="W67:Z67"/>
    <mergeCell ref="W90:Z90"/>
    <mergeCell ref="W44:Z44"/>
    <mergeCell ref="M44:P44"/>
    <mergeCell ref="M22:P22"/>
    <mergeCell ref="W22:Z22"/>
    <mergeCell ref="M67:P67"/>
    <mergeCell ref="M90:P90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928C8-A536-49DD-9738-EB97C8B0FE1A}">
  <dimension ref="A2:EW160"/>
  <sheetViews>
    <sheetView zoomScale="70" zoomScaleNormal="70" workbookViewId="0">
      <selection activeCell="AA28" sqref="AA28"/>
    </sheetView>
  </sheetViews>
  <sheetFormatPr defaultColWidth="9.109375" defaultRowHeight="14.4" x14ac:dyDescent="0.3"/>
  <cols>
    <col min="1" max="1" width="11.6640625" style="69" customWidth="1"/>
    <col min="2" max="2" width="12.109375" style="69" customWidth="1"/>
    <col min="3" max="3" width="9.109375" style="69"/>
    <col min="4" max="4" width="12.109375" style="69" bestFit="1" customWidth="1"/>
    <col min="5" max="5" width="9.109375" style="69"/>
    <col min="6" max="6" width="9.33203125" style="69" bestFit="1" customWidth="1"/>
    <col min="7" max="33" width="9.109375" style="69" bestFit="1" customWidth="1"/>
    <col min="34" max="34" width="9.5546875" style="69" bestFit="1" customWidth="1"/>
    <col min="35" max="35" width="10" style="69" bestFit="1" customWidth="1"/>
    <col min="36" max="36" width="10.6640625" style="69" bestFit="1" customWidth="1"/>
    <col min="37" max="37" width="12.109375" style="69" bestFit="1" customWidth="1"/>
    <col min="38" max="40" width="8.33203125" style="69" customWidth="1"/>
    <col min="41" max="41" width="9.109375" style="69"/>
    <col min="42" max="42" width="11.5546875" style="69" bestFit="1" customWidth="1"/>
    <col min="43" max="43" width="9.109375" style="69"/>
    <col min="44" max="44" width="9.33203125" style="69" bestFit="1" customWidth="1"/>
    <col min="45" max="74" width="7" style="69" customWidth="1"/>
    <col min="75" max="75" width="10.6640625" style="69" bestFit="1" customWidth="1"/>
    <col min="76" max="78" width="7" style="69" customWidth="1"/>
    <col min="79" max="79" width="9.109375" style="69"/>
    <col min="80" max="80" width="11.33203125" style="69" bestFit="1" customWidth="1"/>
    <col min="81" max="112" width="9.109375" style="69"/>
    <col min="113" max="113" width="10.6640625" style="69" bestFit="1" customWidth="1"/>
    <col min="114" max="150" width="9.109375" style="69"/>
    <col min="151" max="151" width="10.33203125" style="69" bestFit="1" customWidth="1"/>
    <col min="152" max="168" width="9.109375" style="69"/>
    <col min="169" max="169" width="9.109375" style="69" customWidth="1"/>
    <col min="170" max="16384" width="9.109375" style="69"/>
  </cols>
  <sheetData>
    <row r="2" spans="1:150" x14ac:dyDescent="0.3">
      <c r="A2" s="346" t="s">
        <v>230</v>
      </c>
      <c r="B2" s="346"/>
    </row>
    <row r="3" spans="1:150" x14ac:dyDescent="0.3">
      <c r="A3" s="346"/>
      <c r="B3" s="346"/>
    </row>
    <row r="4" spans="1:150" ht="15" customHeight="1" x14ac:dyDescent="0.3">
      <c r="A4" s="346"/>
      <c r="B4" s="346"/>
    </row>
    <row r="5" spans="1:150" ht="15" thickBot="1" x14ac:dyDescent="0.35">
      <c r="A5" s="347"/>
      <c r="B5" s="347"/>
    </row>
    <row r="6" spans="1:150" ht="15" thickBot="1" x14ac:dyDescent="0.35">
      <c r="A6" s="96">
        <v>42370</v>
      </c>
      <c r="B6" s="99">
        <v>42370</v>
      </c>
    </row>
    <row r="7" spans="1:150" x14ac:dyDescent="0.3">
      <c r="A7" s="97">
        <v>42736</v>
      </c>
      <c r="B7" s="100">
        <v>42736</v>
      </c>
      <c r="D7" s="77"/>
      <c r="E7" s="75"/>
      <c r="F7" s="77" t="s">
        <v>188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5"/>
      <c r="AP7" s="77"/>
      <c r="AQ7" s="75"/>
      <c r="AR7" s="77" t="s">
        <v>187</v>
      </c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5"/>
      <c r="CB7" s="77"/>
      <c r="CC7" s="75"/>
      <c r="CD7" s="77" t="s">
        <v>186</v>
      </c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5"/>
      <c r="DN7" s="77"/>
      <c r="DO7" s="75"/>
      <c r="DP7" s="77" t="s">
        <v>185</v>
      </c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5"/>
    </row>
    <row r="8" spans="1:150" x14ac:dyDescent="0.3">
      <c r="A8" s="97">
        <v>43101</v>
      </c>
      <c r="B8" s="100">
        <v>43101</v>
      </c>
      <c r="D8" s="74"/>
      <c r="E8" s="73"/>
      <c r="F8" s="74"/>
      <c r="G8" s="69">
        <v>1</v>
      </c>
      <c r="H8" s="69">
        <v>2</v>
      </c>
      <c r="I8" s="69">
        <v>3</v>
      </c>
      <c r="J8" s="69">
        <v>4</v>
      </c>
      <c r="K8" s="69">
        <v>5</v>
      </c>
      <c r="L8" s="69">
        <v>6</v>
      </c>
      <c r="M8" s="69">
        <v>7</v>
      </c>
      <c r="N8" s="69">
        <v>8</v>
      </c>
      <c r="O8" s="69">
        <v>9</v>
      </c>
      <c r="P8" s="69">
        <v>10</v>
      </c>
      <c r="Q8" s="69">
        <v>11</v>
      </c>
      <c r="R8" s="69">
        <v>12</v>
      </c>
      <c r="S8" s="69">
        <v>13</v>
      </c>
      <c r="T8" s="69">
        <v>14</v>
      </c>
      <c r="U8" s="69">
        <v>15</v>
      </c>
      <c r="V8" s="69">
        <v>16</v>
      </c>
      <c r="W8" s="69">
        <v>17</v>
      </c>
      <c r="X8" s="69">
        <v>18</v>
      </c>
      <c r="Y8" s="69">
        <v>19</v>
      </c>
      <c r="Z8" s="69">
        <v>20</v>
      </c>
      <c r="AA8" s="69">
        <v>21</v>
      </c>
      <c r="AB8" s="69">
        <v>22</v>
      </c>
      <c r="AC8" s="69">
        <v>23</v>
      </c>
      <c r="AD8" s="69">
        <v>24</v>
      </c>
      <c r="AE8" s="69">
        <v>25</v>
      </c>
      <c r="AF8" s="69">
        <v>26</v>
      </c>
      <c r="AG8" s="69">
        <v>27</v>
      </c>
      <c r="AH8" s="69">
        <v>28</v>
      </c>
      <c r="AI8" s="69">
        <v>29</v>
      </c>
      <c r="AJ8" s="73">
        <v>30</v>
      </c>
      <c r="AP8" s="74"/>
      <c r="AQ8" s="73"/>
      <c r="AR8" s="74"/>
      <c r="AS8" s="69">
        <v>1</v>
      </c>
      <c r="AT8" s="69">
        <v>2</v>
      </c>
      <c r="AU8" s="69">
        <v>3</v>
      </c>
      <c r="AV8" s="69">
        <v>4</v>
      </c>
      <c r="AW8" s="69">
        <v>5</v>
      </c>
      <c r="AX8" s="69">
        <v>6</v>
      </c>
      <c r="AY8" s="69">
        <v>7</v>
      </c>
      <c r="AZ8" s="69">
        <v>8</v>
      </c>
      <c r="BA8" s="69">
        <v>9</v>
      </c>
      <c r="BB8" s="69">
        <v>10</v>
      </c>
      <c r="BC8" s="69">
        <v>11</v>
      </c>
      <c r="BD8" s="69">
        <v>12</v>
      </c>
      <c r="BE8" s="69">
        <v>13</v>
      </c>
      <c r="BF8" s="69">
        <v>14</v>
      </c>
      <c r="BG8" s="69">
        <v>15</v>
      </c>
      <c r="BH8" s="69">
        <v>16</v>
      </c>
      <c r="BI8" s="69">
        <v>17</v>
      </c>
      <c r="BJ8" s="69">
        <v>18</v>
      </c>
      <c r="BK8" s="69">
        <v>19</v>
      </c>
      <c r="BL8" s="69">
        <v>20</v>
      </c>
      <c r="BM8" s="69">
        <v>21</v>
      </c>
      <c r="BN8" s="69">
        <v>22</v>
      </c>
      <c r="BO8" s="69">
        <v>23</v>
      </c>
      <c r="BP8" s="69">
        <v>24</v>
      </c>
      <c r="BQ8" s="69">
        <v>25</v>
      </c>
      <c r="BR8" s="69">
        <v>26</v>
      </c>
      <c r="BS8" s="69">
        <v>27</v>
      </c>
      <c r="BT8" s="69">
        <v>28</v>
      </c>
      <c r="BU8" s="69">
        <v>29</v>
      </c>
      <c r="BV8" s="73">
        <v>30</v>
      </c>
      <c r="CB8" s="74"/>
      <c r="CC8" s="73"/>
      <c r="CD8" s="74"/>
      <c r="CE8" s="69">
        <v>1</v>
      </c>
      <c r="CF8" s="69">
        <v>2</v>
      </c>
      <c r="CG8" s="69">
        <v>3</v>
      </c>
      <c r="CH8" s="69">
        <v>4</v>
      </c>
      <c r="CI8" s="69">
        <v>5</v>
      </c>
      <c r="CJ8" s="69">
        <v>6</v>
      </c>
      <c r="CK8" s="69">
        <v>7</v>
      </c>
      <c r="CL8" s="69">
        <v>8</v>
      </c>
      <c r="CM8" s="69">
        <v>9</v>
      </c>
      <c r="CN8" s="69">
        <v>10</v>
      </c>
      <c r="CO8" s="69">
        <v>11</v>
      </c>
      <c r="CP8" s="69">
        <v>12</v>
      </c>
      <c r="CQ8" s="69">
        <v>13</v>
      </c>
      <c r="CR8" s="69">
        <v>14</v>
      </c>
      <c r="CS8" s="69">
        <v>15</v>
      </c>
      <c r="CT8" s="69">
        <v>16</v>
      </c>
      <c r="CU8" s="69">
        <v>17</v>
      </c>
      <c r="CV8" s="69">
        <v>18</v>
      </c>
      <c r="CW8" s="69">
        <v>19</v>
      </c>
      <c r="CX8" s="69">
        <v>20</v>
      </c>
      <c r="CY8" s="69">
        <v>21</v>
      </c>
      <c r="CZ8" s="69">
        <v>22</v>
      </c>
      <c r="DA8" s="69">
        <v>23</v>
      </c>
      <c r="DB8" s="69">
        <v>24</v>
      </c>
      <c r="DC8" s="69">
        <v>25</v>
      </c>
      <c r="DD8" s="69">
        <v>26</v>
      </c>
      <c r="DE8" s="69">
        <v>27</v>
      </c>
      <c r="DF8" s="69">
        <v>28</v>
      </c>
      <c r="DG8" s="69">
        <v>29</v>
      </c>
      <c r="DH8" s="73">
        <v>30</v>
      </c>
      <c r="DN8" s="74"/>
      <c r="DO8" s="73"/>
      <c r="DP8" s="74"/>
      <c r="DQ8" s="69">
        <v>1</v>
      </c>
      <c r="DR8" s="69">
        <v>2</v>
      </c>
      <c r="DS8" s="69">
        <v>3</v>
      </c>
      <c r="DT8" s="69">
        <v>4</v>
      </c>
      <c r="DU8" s="69">
        <v>5</v>
      </c>
      <c r="DV8" s="69">
        <v>6</v>
      </c>
      <c r="DW8" s="69">
        <v>7</v>
      </c>
      <c r="DX8" s="69">
        <v>8</v>
      </c>
      <c r="DY8" s="69">
        <v>9</v>
      </c>
      <c r="DZ8" s="69">
        <v>10</v>
      </c>
      <c r="EA8" s="69">
        <v>11</v>
      </c>
      <c r="EB8" s="69">
        <v>12</v>
      </c>
      <c r="EC8" s="69">
        <v>13</v>
      </c>
      <c r="ED8" s="69">
        <v>14</v>
      </c>
      <c r="EE8" s="69">
        <v>15</v>
      </c>
      <c r="EF8" s="69">
        <v>16</v>
      </c>
      <c r="EG8" s="69">
        <v>17</v>
      </c>
      <c r="EH8" s="69">
        <v>18</v>
      </c>
      <c r="EI8" s="69">
        <v>19</v>
      </c>
      <c r="EJ8" s="69">
        <v>20</v>
      </c>
      <c r="EK8" s="69">
        <v>21</v>
      </c>
      <c r="EL8" s="69">
        <v>22</v>
      </c>
      <c r="EM8" s="69">
        <v>23</v>
      </c>
      <c r="EN8" s="69">
        <v>24</v>
      </c>
      <c r="EO8" s="69">
        <v>25</v>
      </c>
      <c r="EP8" s="69">
        <v>26</v>
      </c>
      <c r="EQ8" s="69">
        <v>27</v>
      </c>
      <c r="ER8" s="69">
        <v>28</v>
      </c>
      <c r="ES8" s="69">
        <v>29</v>
      </c>
      <c r="ET8" s="73">
        <v>30</v>
      </c>
    </row>
    <row r="9" spans="1:150" x14ac:dyDescent="0.3">
      <c r="A9" s="97">
        <v>43466</v>
      </c>
      <c r="B9" s="100">
        <v>43466</v>
      </c>
      <c r="D9" s="87">
        <f>IF('CRASH INPUT'!D10="NBLT",'CRASH INPUT'!B10,0)</f>
        <v>0</v>
      </c>
      <c r="E9" s="73"/>
      <c r="F9" s="74">
        <f t="shared" ref="F9:F38" si="0">RANK(D9,D$9:D$38,1)</f>
        <v>1</v>
      </c>
      <c r="G9" s="69">
        <f t="shared" ref="G9:P18" si="1">IF($F9=G$8, $D9, 0)</f>
        <v>0</v>
      </c>
      <c r="H9" s="69">
        <f t="shared" si="1"/>
        <v>0</v>
      </c>
      <c r="I9" s="69">
        <f t="shared" si="1"/>
        <v>0</v>
      </c>
      <c r="J9" s="69">
        <f t="shared" si="1"/>
        <v>0</v>
      </c>
      <c r="K9" s="69">
        <f t="shared" si="1"/>
        <v>0</v>
      </c>
      <c r="L9" s="69">
        <f t="shared" si="1"/>
        <v>0</v>
      </c>
      <c r="M9" s="69">
        <f t="shared" si="1"/>
        <v>0</v>
      </c>
      <c r="N9" s="69">
        <f t="shared" si="1"/>
        <v>0</v>
      </c>
      <c r="O9" s="69">
        <f t="shared" si="1"/>
        <v>0</v>
      </c>
      <c r="P9" s="69">
        <f t="shared" si="1"/>
        <v>0</v>
      </c>
      <c r="Q9" s="69">
        <f t="shared" ref="Q9:Z18" si="2">IF($F9=Q$8, $D9, 0)</f>
        <v>0</v>
      </c>
      <c r="R9" s="69">
        <f t="shared" si="2"/>
        <v>0</v>
      </c>
      <c r="S9" s="69">
        <f t="shared" si="2"/>
        <v>0</v>
      </c>
      <c r="T9" s="69">
        <f t="shared" si="2"/>
        <v>0</v>
      </c>
      <c r="U9" s="69">
        <f t="shared" si="2"/>
        <v>0</v>
      </c>
      <c r="V9" s="69">
        <f t="shared" si="2"/>
        <v>0</v>
      </c>
      <c r="W9" s="69">
        <f t="shared" si="2"/>
        <v>0</v>
      </c>
      <c r="X9" s="69">
        <f t="shared" si="2"/>
        <v>0</v>
      </c>
      <c r="Y9" s="69">
        <f t="shared" si="2"/>
        <v>0</v>
      </c>
      <c r="Z9" s="69">
        <f t="shared" si="2"/>
        <v>0</v>
      </c>
      <c r="AA9" s="69">
        <f t="shared" ref="AA9:AJ18" si="3">IF($F9=AA$8, $D9, 0)</f>
        <v>0</v>
      </c>
      <c r="AB9" s="69">
        <f t="shared" si="3"/>
        <v>0</v>
      </c>
      <c r="AC9" s="69">
        <f t="shared" si="3"/>
        <v>0</v>
      </c>
      <c r="AD9" s="69">
        <f t="shared" si="3"/>
        <v>0</v>
      </c>
      <c r="AE9" s="69">
        <f t="shared" si="3"/>
        <v>0</v>
      </c>
      <c r="AF9" s="69">
        <f t="shared" si="3"/>
        <v>0</v>
      </c>
      <c r="AG9" s="69">
        <f t="shared" si="3"/>
        <v>0</v>
      </c>
      <c r="AH9" s="69">
        <f t="shared" si="3"/>
        <v>0</v>
      </c>
      <c r="AI9" s="69">
        <f t="shared" si="3"/>
        <v>0</v>
      </c>
      <c r="AJ9" s="73">
        <f t="shared" si="3"/>
        <v>0</v>
      </c>
      <c r="AP9" s="87">
        <f>IF('CRASH INPUT'!D10="SBLT",'CRASH INPUT'!B10,0)</f>
        <v>0</v>
      </c>
      <c r="AQ9" s="73"/>
      <c r="AR9" s="74">
        <f t="shared" ref="AR9:AR38" si="4">RANK(AP9,AP$9:AP$38,1)</f>
        <v>1</v>
      </c>
      <c r="AS9" s="69">
        <f t="shared" ref="AS9:BB18" si="5">IF($AR9=AS$8, $AP9, 0)</f>
        <v>0</v>
      </c>
      <c r="AT9" s="69">
        <f t="shared" si="5"/>
        <v>0</v>
      </c>
      <c r="AU9" s="69">
        <f t="shared" si="5"/>
        <v>0</v>
      </c>
      <c r="AV9" s="69">
        <f t="shared" si="5"/>
        <v>0</v>
      </c>
      <c r="AW9" s="69">
        <f t="shared" si="5"/>
        <v>0</v>
      </c>
      <c r="AX9" s="69">
        <f t="shared" si="5"/>
        <v>0</v>
      </c>
      <c r="AY9" s="69">
        <f t="shared" si="5"/>
        <v>0</v>
      </c>
      <c r="AZ9" s="69">
        <f t="shared" si="5"/>
        <v>0</v>
      </c>
      <c r="BA9" s="69">
        <f t="shared" si="5"/>
        <v>0</v>
      </c>
      <c r="BB9" s="69">
        <f t="shared" si="5"/>
        <v>0</v>
      </c>
      <c r="BC9" s="69">
        <f t="shared" ref="BC9:BL18" si="6">IF($AR9=BC$8, $AP9, 0)</f>
        <v>0</v>
      </c>
      <c r="BD9" s="69">
        <f t="shared" si="6"/>
        <v>0</v>
      </c>
      <c r="BE9" s="69">
        <f t="shared" si="6"/>
        <v>0</v>
      </c>
      <c r="BF9" s="69">
        <f t="shared" si="6"/>
        <v>0</v>
      </c>
      <c r="BG9" s="69">
        <f t="shared" si="6"/>
        <v>0</v>
      </c>
      <c r="BH9" s="69">
        <f t="shared" si="6"/>
        <v>0</v>
      </c>
      <c r="BI9" s="69">
        <f t="shared" si="6"/>
        <v>0</v>
      </c>
      <c r="BJ9" s="69">
        <f t="shared" si="6"/>
        <v>0</v>
      </c>
      <c r="BK9" s="69">
        <f t="shared" si="6"/>
        <v>0</v>
      </c>
      <c r="BL9" s="69">
        <f t="shared" si="6"/>
        <v>0</v>
      </c>
      <c r="BM9" s="69">
        <f t="shared" ref="BM9:BV18" si="7">IF($AR9=BM$8, $AP9, 0)</f>
        <v>0</v>
      </c>
      <c r="BN9" s="69">
        <f t="shared" si="7"/>
        <v>0</v>
      </c>
      <c r="BO9" s="69">
        <f t="shared" si="7"/>
        <v>0</v>
      </c>
      <c r="BP9" s="69">
        <f t="shared" si="7"/>
        <v>0</v>
      </c>
      <c r="BQ9" s="69">
        <f t="shared" si="7"/>
        <v>0</v>
      </c>
      <c r="BR9" s="69">
        <f t="shared" si="7"/>
        <v>0</v>
      </c>
      <c r="BS9" s="69">
        <f t="shared" si="7"/>
        <v>0</v>
      </c>
      <c r="BT9" s="69">
        <f t="shared" si="7"/>
        <v>0</v>
      </c>
      <c r="BU9" s="69">
        <f t="shared" si="7"/>
        <v>0</v>
      </c>
      <c r="BV9" s="73">
        <f t="shared" si="7"/>
        <v>0</v>
      </c>
      <c r="CB9" s="87">
        <f>IF('CRASH INPUT'!D10="EBLT",'CRASH INPUT'!B10,0)</f>
        <v>0</v>
      </c>
      <c r="CC9" s="73"/>
      <c r="CD9" s="74">
        <f t="shared" ref="CD9:CD38" si="8">RANK(CB9,CB$9:CB$38,1)</f>
        <v>1</v>
      </c>
      <c r="CE9" s="69">
        <f t="shared" ref="CE9:CN18" si="9">IF($CD9=CE$8, $CB9, 0)</f>
        <v>0</v>
      </c>
      <c r="CF9" s="69">
        <f t="shared" si="9"/>
        <v>0</v>
      </c>
      <c r="CG9" s="69">
        <f t="shared" si="9"/>
        <v>0</v>
      </c>
      <c r="CH9" s="69">
        <f t="shared" si="9"/>
        <v>0</v>
      </c>
      <c r="CI9" s="69">
        <f t="shared" si="9"/>
        <v>0</v>
      </c>
      <c r="CJ9" s="69">
        <f t="shared" si="9"/>
        <v>0</v>
      </c>
      <c r="CK9" s="69">
        <f t="shared" si="9"/>
        <v>0</v>
      </c>
      <c r="CL9" s="69">
        <f t="shared" si="9"/>
        <v>0</v>
      </c>
      <c r="CM9" s="69">
        <f t="shared" si="9"/>
        <v>0</v>
      </c>
      <c r="CN9" s="69">
        <f t="shared" si="9"/>
        <v>0</v>
      </c>
      <c r="CO9" s="69">
        <f t="shared" ref="CO9:CX18" si="10">IF($CD9=CO$8, $CB9, 0)</f>
        <v>0</v>
      </c>
      <c r="CP9" s="69">
        <f t="shared" si="10"/>
        <v>0</v>
      </c>
      <c r="CQ9" s="69">
        <f t="shared" si="10"/>
        <v>0</v>
      </c>
      <c r="CR9" s="69">
        <f t="shared" si="10"/>
        <v>0</v>
      </c>
      <c r="CS9" s="69">
        <f t="shared" si="10"/>
        <v>0</v>
      </c>
      <c r="CT9" s="69">
        <f t="shared" si="10"/>
        <v>0</v>
      </c>
      <c r="CU9" s="69">
        <f t="shared" si="10"/>
        <v>0</v>
      </c>
      <c r="CV9" s="69">
        <f t="shared" si="10"/>
        <v>0</v>
      </c>
      <c r="CW9" s="69">
        <f t="shared" si="10"/>
        <v>0</v>
      </c>
      <c r="CX9" s="69">
        <f t="shared" si="10"/>
        <v>0</v>
      </c>
      <c r="CY9" s="69">
        <f t="shared" ref="CY9:DH18" si="11">IF($CD9=CY$8, $CB9, 0)</f>
        <v>0</v>
      </c>
      <c r="CZ9" s="69">
        <f t="shared" si="11"/>
        <v>0</v>
      </c>
      <c r="DA9" s="69">
        <f t="shared" si="11"/>
        <v>0</v>
      </c>
      <c r="DB9" s="69">
        <f t="shared" si="11"/>
        <v>0</v>
      </c>
      <c r="DC9" s="69">
        <f t="shared" si="11"/>
        <v>0</v>
      </c>
      <c r="DD9" s="69">
        <f t="shared" si="11"/>
        <v>0</v>
      </c>
      <c r="DE9" s="69">
        <f t="shared" si="11"/>
        <v>0</v>
      </c>
      <c r="DF9" s="69">
        <f t="shared" si="11"/>
        <v>0</v>
      </c>
      <c r="DG9" s="69">
        <f t="shared" si="11"/>
        <v>0</v>
      </c>
      <c r="DH9" s="73">
        <f t="shared" si="11"/>
        <v>0</v>
      </c>
      <c r="DN9" s="87">
        <f>IF('CRASH INPUT'!D10="WBLT",'CRASH INPUT'!B10,0)</f>
        <v>0</v>
      </c>
      <c r="DO9" s="73"/>
      <c r="DP9" s="74">
        <f t="shared" ref="DP9:DP38" si="12">RANK(DN9,DN$9:DN$38,1)</f>
        <v>1</v>
      </c>
      <c r="DQ9" s="69">
        <f t="shared" ref="DQ9:DZ18" si="13">IF($DP9=DQ$8, $DN9, 0)</f>
        <v>0</v>
      </c>
      <c r="DR9" s="69">
        <f t="shared" si="13"/>
        <v>0</v>
      </c>
      <c r="DS9" s="69">
        <f t="shared" si="13"/>
        <v>0</v>
      </c>
      <c r="DT9" s="69">
        <f t="shared" si="13"/>
        <v>0</v>
      </c>
      <c r="DU9" s="69">
        <f t="shared" si="13"/>
        <v>0</v>
      </c>
      <c r="DV9" s="69">
        <f t="shared" si="13"/>
        <v>0</v>
      </c>
      <c r="DW9" s="69">
        <f t="shared" si="13"/>
        <v>0</v>
      </c>
      <c r="DX9" s="69">
        <f t="shared" si="13"/>
        <v>0</v>
      </c>
      <c r="DY9" s="69">
        <f t="shared" si="13"/>
        <v>0</v>
      </c>
      <c r="DZ9" s="69">
        <f t="shared" si="13"/>
        <v>0</v>
      </c>
      <c r="EA9" s="69">
        <f t="shared" ref="EA9:EJ18" si="14">IF($DP9=EA$8, $DN9, 0)</f>
        <v>0</v>
      </c>
      <c r="EB9" s="69">
        <f t="shared" si="14"/>
        <v>0</v>
      </c>
      <c r="EC9" s="69">
        <f t="shared" si="14"/>
        <v>0</v>
      </c>
      <c r="ED9" s="69">
        <f t="shared" si="14"/>
        <v>0</v>
      </c>
      <c r="EE9" s="69">
        <f t="shared" si="14"/>
        <v>0</v>
      </c>
      <c r="EF9" s="69">
        <f t="shared" si="14"/>
        <v>0</v>
      </c>
      <c r="EG9" s="69">
        <f t="shared" si="14"/>
        <v>0</v>
      </c>
      <c r="EH9" s="69">
        <f t="shared" si="14"/>
        <v>0</v>
      </c>
      <c r="EI9" s="69">
        <f t="shared" si="14"/>
        <v>0</v>
      </c>
      <c r="EJ9" s="69">
        <f t="shared" si="14"/>
        <v>0</v>
      </c>
      <c r="EK9" s="69">
        <f t="shared" ref="EK9:ET18" si="15">IF($DP9=EK$8, $DN9, 0)</f>
        <v>0</v>
      </c>
      <c r="EL9" s="69">
        <f t="shared" si="15"/>
        <v>0</v>
      </c>
      <c r="EM9" s="69">
        <f t="shared" si="15"/>
        <v>0</v>
      </c>
      <c r="EN9" s="69">
        <f t="shared" si="15"/>
        <v>0</v>
      </c>
      <c r="EO9" s="69">
        <f t="shared" si="15"/>
        <v>0</v>
      </c>
      <c r="EP9" s="69">
        <f t="shared" si="15"/>
        <v>0</v>
      </c>
      <c r="EQ9" s="69">
        <f t="shared" si="15"/>
        <v>0</v>
      </c>
      <c r="ER9" s="69">
        <f t="shared" si="15"/>
        <v>0</v>
      </c>
      <c r="ES9" s="69">
        <f t="shared" si="15"/>
        <v>0</v>
      </c>
      <c r="ET9" s="73">
        <f t="shared" si="15"/>
        <v>0</v>
      </c>
    </row>
    <row r="10" spans="1:150" x14ac:dyDescent="0.3">
      <c r="A10" s="97">
        <v>43831</v>
      </c>
      <c r="B10" s="100">
        <v>43831</v>
      </c>
      <c r="D10" s="87">
        <f>IF('CRASH INPUT'!D11="NBLT",'CRASH INPUT'!B11,0)</f>
        <v>0</v>
      </c>
      <c r="E10" s="73"/>
      <c r="F10" s="74">
        <f t="shared" si="0"/>
        <v>1</v>
      </c>
      <c r="G10" s="69">
        <f t="shared" si="1"/>
        <v>0</v>
      </c>
      <c r="H10" s="69">
        <f t="shared" si="1"/>
        <v>0</v>
      </c>
      <c r="I10" s="69">
        <f t="shared" si="1"/>
        <v>0</v>
      </c>
      <c r="J10" s="69">
        <f t="shared" si="1"/>
        <v>0</v>
      </c>
      <c r="K10" s="69">
        <f t="shared" si="1"/>
        <v>0</v>
      </c>
      <c r="L10" s="69">
        <f t="shared" si="1"/>
        <v>0</v>
      </c>
      <c r="M10" s="69">
        <f t="shared" si="1"/>
        <v>0</v>
      </c>
      <c r="N10" s="69">
        <f t="shared" si="1"/>
        <v>0</v>
      </c>
      <c r="O10" s="69">
        <f t="shared" si="1"/>
        <v>0</v>
      </c>
      <c r="P10" s="69">
        <f t="shared" si="1"/>
        <v>0</v>
      </c>
      <c r="Q10" s="69">
        <f t="shared" si="2"/>
        <v>0</v>
      </c>
      <c r="R10" s="69">
        <f t="shared" si="2"/>
        <v>0</v>
      </c>
      <c r="S10" s="69">
        <f t="shared" si="2"/>
        <v>0</v>
      </c>
      <c r="T10" s="69">
        <f t="shared" si="2"/>
        <v>0</v>
      </c>
      <c r="U10" s="69">
        <f t="shared" si="2"/>
        <v>0</v>
      </c>
      <c r="V10" s="69">
        <f t="shared" si="2"/>
        <v>0</v>
      </c>
      <c r="W10" s="69">
        <f t="shared" si="2"/>
        <v>0</v>
      </c>
      <c r="X10" s="69">
        <f t="shared" si="2"/>
        <v>0</v>
      </c>
      <c r="Y10" s="69">
        <f t="shared" si="2"/>
        <v>0</v>
      </c>
      <c r="Z10" s="69">
        <f t="shared" si="2"/>
        <v>0</v>
      </c>
      <c r="AA10" s="69">
        <f t="shared" si="3"/>
        <v>0</v>
      </c>
      <c r="AB10" s="69">
        <f t="shared" si="3"/>
        <v>0</v>
      </c>
      <c r="AC10" s="69">
        <f t="shared" si="3"/>
        <v>0</v>
      </c>
      <c r="AD10" s="69">
        <f t="shared" si="3"/>
        <v>0</v>
      </c>
      <c r="AE10" s="69">
        <f t="shared" si="3"/>
        <v>0</v>
      </c>
      <c r="AF10" s="69">
        <f t="shared" si="3"/>
        <v>0</v>
      </c>
      <c r="AG10" s="69">
        <f t="shared" si="3"/>
        <v>0</v>
      </c>
      <c r="AH10" s="69">
        <f t="shared" si="3"/>
        <v>0</v>
      </c>
      <c r="AI10" s="69">
        <f t="shared" si="3"/>
        <v>0</v>
      </c>
      <c r="AJ10" s="73">
        <f t="shared" si="3"/>
        <v>0</v>
      </c>
      <c r="AP10" s="87">
        <f>IF('CRASH INPUT'!D11="SBLT",'CRASH INPUT'!B11,0)</f>
        <v>0</v>
      </c>
      <c r="AQ10" s="73"/>
      <c r="AR10" s="74">
        <f t="shared" si="4"/>
        <v>1</v>
      </c>
      <c r="AS10" s="69">
        <f t="shared" si="5"/>
        <v>0</v>
      </c>
      <c r="AT10" s="69">
        <f t="shared" si="5"/>
        <v>0</v>
      </c>
      <c r="AU10" s="69">
        <f t="shared" si="5"/>
        <v>0</v>
      </c>
      <c r="AV10" s="69">
        <f t="shared" si="5"/>
        <v>0</v>
      </c>
      <c r="AW10" s="69">
        <f t="shared" si="5"/>
        <v>0</v>
      </c>
      <c r="AX10" s="69">
        <f t="shared" si="5"/>
        <v>0</v>
      </c>
      <c r="AY10" s="69">
        <f t="shared" si="5"/>
        <v>0</v>
      </c>
      <c r="AZ10" s="69">
        <f t="shared" si="5"/>
        <v>0</v>
      </c>
      <c r="BA10" s="69">
        <f t="shared" si="5"/>
        <v>0</v>
      </c>
      <c r="BB10" s="69">
        <f t="shared" si="5"/>
        <v>0</v>
      </c>
      <c r="BC10" s="69">
        <f t="shared" si="6"/>
        <v>0</v>
      </c>
      <c r="BD10" s="69">
        <f t="shared" si="6"/>
        <v>0</v>
      </c>
      <c r="BE10" s="69">
        <f t="shared" si="6"/>
        <v>0</v>
      </c>
      <c r="BF10" s="69">
        <f t="shared" si="6"/>
        <v>0</v>
      </c>
      <c r="BG10" s="69">
        <f t="shared" si="6"/>
        <v>0</v>
      </c>
      <c r="BH10" s="69">
        <f t="shared" si="6"/>
        <v>0</v>
      </c>
      <c r="BI10" s="69">
        <f t="shared" si="6"/>
        <v>0</v>
      </c>
      <c r="BJ10" s="69">
        <f t="shared" si="6"/>
        <v>0</v>
      </c>
      <c r="BK10" s="69">
        <f t="shared" si="6"/>
        <v>0</v>
      </c>
      <c r="BL10" s="69">
        <f t="shared" si="6"/>
        <v>0</v>
      </c>
      <c r="BM10" s="69">
        <f t="shared" si="7"/>
        <v>0</v>
      </c>
      <c r="BN10" s="69">
        <f t="shared" si="7"/>
        <v>0</v>
      </c>
      <c r="BO10" s="69">
        <f t="shared" si="7"/>
        <v>0</v>
      </c>
      <c r="BP10" s="69">
        <f t="shared" si="7"/>
        <v>0</v>
      </c>
      <c r="BQ10" s="69">
        <f t="shared" si="7"/>
        <v>0</v>
      </c>
      <c r="BR10" s="69">
        <f t="shared" si="7"/>
        <v>0</v>
      </c>
      <c r="BS10" s="69">
        <f t="shared" si="7"/>
        <v>0</v>
      </c>
      <c r="BT10" s="69">
        <f t="shared" si="7"/>
        <v>0</v>
      </c>
      <c r="BU10" s="69">
        <f t="shared" si="7"/>
        <v>0</v>
      </c>
      <c r="BV10" s="73">
        <f t="shared" si="7"/>
        <v>0</v>
      </c>
      <c r="CB10" s="87">
        <f>IF('CRASH INPUT'!D11="EBLT",'CRASH INPUT'!B11,0)</f>
        <v>0</v>
      </c>
      <c r="CC10" s="73"/>
      <c r="CD10" s="74">
        <f t="shared" si="8"/>
        <v>1</v>
      </c>
      <c r="CE10" s="69">
        <f t="shared" si="9"/>
        <v>0</v>
      </c>
      <c r="CF10" s="69">
        <f t="shared" si="9"/>
        <v>0</v>
      </c>
      <c r="CG10" s="69">
        <f t="shared" si="9"/>
        <v>0</v>
      </c>
      <c r="CH10" s="69">
        <f t="shared" si="9"/>
        <v>0</v>
      </c>
      <c r="CI10" s="69">
        <f t="shared" si="9"/>
        <v>0</v>
      </c>
      <c r="CJ10" s="69">
        <f t="shared" si="9"/>
        <v>0</v>
      </c>
      <c r="CK10" s="69">
        <f t="shared" si="9"/>
        <v>0</v>
      </c>
      <c r="CL10" s="69">
        <f t="shared" si="9"/>
        <v>0</v>
      </c>
      <c r="CM10" s="69">
        <f t="shared" si="9"/>
        <v>0</v>
      </c>
      <c r="CN10" s="69">
        <f t="shared" si="9"/>
        <v>0</v>
      </c>
      <c r="CO10" s="69">
        <f t="shared" si="10"/>
        <v>0</v>
      </c>
      <c r="CP10" s="69">
        <f t="shared" si="10"/>
        <v>0</v>
      </c>
      <c r="CQ10" s="69">
        <f t="shared" si="10"/>
        <v>0</v>
      </c>
      <c r="CR10" s="69">
        <f t="shared" si="10"/>
        <v>0</v>
      </c>
      <c r="CS10" s="69">
        <f t="shared" si="10"/>
        <v>0</v>
      </c>
      <c r="CT10" s="69">
        <f t="shared" si="10"/>
        <v>0</v>
      </c>
      <c r="CU10" s="69">
        <f t="shared" si="10"/>
        <v>0</v>
      </c>
      <c r="CV10" s="69">
        <f t="shared" si="10"/>
        <v>0</v>
      </c>
      <c r="CW10" s="69">
        <f t="shared" si="10"/>
        <v>0</v>
      </c>
      <c r="CX10" s="69">
        <f t="shared" si="10"/>
        <v>0</v>
      </c>
      <c r="CY10" s="69">
        <f t="shared" si="11"/>
        <v>0</v>
      </c>
      <c r="CZ10" s="69">
        <f t="shared" si="11"/>
        <v>0</v>
      </c>
      <c r="DA10" s="69">
        <f t="shared" si="11"/>
        <v>0</v>
      </c>
      <c r="DB10" s="69">
        <f t="shared" si="11"/>
        <v>0</v>
      </c>
      <c r="DC10" s="69">
        <f t="shared" si="11"/>
        <v>0</v>
      </c>
      <c r="DD10" s="69">
        <f t="shared" si="11"/>
        <v>0</v>
      </c>
      <c r="DE10" s="69">
        <f t="shared" si="11"/>
        <v>0</v>
      </c>
      <c r="DF10" s="69">
        <f t="shared" si="11"/>
        <v>0</v>
      </c>
      <c r="DG10" s="69">
        <f t="shared" si="11"/>
        <v>0</v>
      </c>
      <c r="DH10" s="73">
        <f t="shared" si="11"/>
        <v>0</v>
      </c>
      <c r="DN10" s="87">
        <f>IF('CRASH INPUT'!D11="WBLT",'CRASH INPUT'!B11,0)</f>
        <v>0</v>
      </c>
      <c r="DO10" s="73"/>
      <c r="DP10" s="74">
        <f t="shared" si="12"/>
        <v>1</v>
      </c>
      <c r="DQ10" s="69">
        <f t="shared" si="13"/>
        <v>0</v>
      </c>
      <c r="DR10" s="69">
        <f t="shared" si="13"/>
        <v>0</v>
      </c>
      <c r="DS10" s="69">
        <f t="shared" si="13"/>
        <v>0</v>
      </c>
      <c r="DT10" s="69">
        <f t="shared" si="13"/>
        <v>0</v>
      </c>
      <c r="DU10" s="69">
        <f t="shared" si="13"/>
        <v>0</v>
      </c>
      <c r="DV10" s="69">
        <f t="shared" si="13"/>
        <v>0</v>
      </c>
      <c r="DW10" s="69">
        <f t="shared" si="13"/>
        <v>0</v>
      </c>
      <c r="DX10" s="69">
        <f t="shared" si="13"/>
        <v>0</v>
      </c>
      <c r="DY10" s="69">
        <f t="shared" si="13"/>
        <v>0</v>
      </c>
      <c r="DZ10" s="69">
        <f t="shared" si="13"/>
        <v>0</v>
      </c>
      <c r="EA10" s="69">
        <f t="shared" si="14"/>
        <v>0</v>
      </c>
      <c r="EB10" s="69">
        <f t="shared" si="14"/>
        <v>0</v>
      </c>
      <c r="EC10" s="69">
        <f t="shared" si="14"/>
        <v>0</v>
      </c>
      <c r="ED10" s="69">
        <f t="shared" si="14"/>
        <v>0</v>
      </c>
      <c r="EE10" s="69">
        <f t="shared" si="14"/>
        <v>0</v>
      </c>
      <c r="EF10" s="69">
        <f t="shared" si="14"/>
        <v>0</v>
      </c>
      <c r="EG10" s="69">
        <f t="shared" si="14"/>
        <v>0</v>
      </c>
      <c r="EH10" s="69">
        <f t="shared" si="14"/>
        <v>0</v>
      </c>
      <c r="EI10" s="69">
        <f t="shared" si="14"/>
        <v>0</v>
      </c>
      <c r="EJ10" s="69">
        <f t="shared" si="14"/>
        <v>0</v>
      </c>
      <c r="EK10" s="69">
        <f t="shared" si="15"/>
        <v>0</v>
      </c>
      <c r="EL10" s="69">
        <f t="shared" si="15"/>
        <v>0</v>
      </c>
      <c r="EM10" s="69">
        <f t="shared" si="15"/>
        <v>0</v>
      </c>
      <c r="EN10" s="69">
        <f t="shared" si="15"/>
        <v>0</v>
      </c>
      <c r="EO10" s="69">
        <f t="shared" si="15"/>
        <v>0</v>
      </c>
      <c r="EP10" s="69">
        <f t="shared" si="15"/>
        <v>0</v>
      </c>
      <c r="EQ10" s="69">
        <f t="shared" si="15"/>
        <v>0</v>
      </c>
      <c r="ER10" s="69">
        <f t="shared" si="15"/>
        <v>0</v>
      </c>
      <c r="ES10" s="69">
        <f t="shared" si="15"/>
        <v>0</v>
      </c>
      <c r="ET10" s="73">
        <f t="shared" si="15"/>
        <v>0</v>
      </c>
    </row>
    <row r="11" spans="1:150" x14ac:dyDescent="0.3">
      <c r="A11" s="97">
        <v>44197</v>
      </c>
      <c r="B11" s="100">
        <v>44197</v>
      </c>
      <c r="D11" s="87">
        <f>IF('CRASH INPUT'!D12="NBLT",'CRASH INPUT'!B12,0)</f>
        <v>0</v>
      </c>
      <c r="E11" s="73"/>
      <c r="F11" s="74">
        <f t="shared" si="0"/>
        <v>1</v>
      </c>
      <c r="G11" s="69">
        <f t="shared" si="1"/>
        <v>0</v>
      </c>
      <c r="H11" s="69">
        <f t="shared" si="1"/>
        <v>0</v>
      </c>
      <c r="I11" s="69">
        <f t="shared" si="1"/>
        <v>0</v>
      </c>
      <c r="J11" s="69">
        <f t="shared" si="1"/>
        <v>0</v>
      </c>
      <c r="K11" s="69">
        <f t="shared" si="1"/>
        <v>0</v>
      </c>
      <c r="L11" s="69">
        <f t="shared" si="1"/>
        <v>0</v>
      </c>
      <c r="M11" s="69">
        <f t="shared" si="1"/>
        <v>0</v>
      </c>
      <c r="N11" s="69">
        <f t="shared" si="1"/>
        <v>0</v>
      </c>
      <c r="O11" s="69">
        <f t="shared" si="1"/>
        <v>0</v>
      </c>
      <c r="P11" s="69">
        <f t="shared" si="1"/>
        <v>0</v>
      </c>
      <c r="Q11" s="69">
        <f t="shared" si="2"/>
        <v>0</v>
      </c>
      <c r="R11" s="69">
        <f t="shared" si="2"/>
        <v>0</v>
      </c>
      <c r="S11" s="69">
        <f t="shared" si="2"/>
        <v>0</v>
      </c>
      <c r="T11" s="69">
        <f t="shared" si="2"/>
        <v>0</v>
      </c>
      <c r="U11" s="69">
        <f t="shared" si="2"/>
        <v>0</v>
      </c>
      <c r="V11" s="69">
        <f t="shared" si="2"/>
        <v>0</v>
      </c>
      <c r="W11" s="69">
        <f t="shared" si="2"/>
        <v>0</v>
      </c>
      <c r="X11" s="69">
        <f t="shared" si="2"/>
        <v>0</v>
      </c>
      <c r="Y11" s="69">
        <f t="shared" si="2"/>
        <v>0</v>
      </c>
      <c r="Z11" s="69">
        <f t="shared" si="2"/>
        <v>0</v>
      </c>
      <c r="AA11" s="69">
        <f t="shared" si="3"/>
        <v>0</v>
      </c>
      <c r="AB11" s="69">
        <f t="shared" si="3"/>
        <v>0</v>
      </c>
      <c r="AC11" s="69">
        <f t="shared" si="3"/>
        <v>0</v>
      </c>
      <c r="AD11" s="69">
        <f t="shared" si="3"/>
        <v>0</v>
      </c>
      <c r="AE11" s="69">
        <f t="shared" si="3"/>
        <v>0</v>
      </c>
      <c r="AF11" s="69">
        <f t="shared" si="3"/>
        <v>0</v>
      </c>
      <c r="AG11" s="69">
        <f t="shared" si="3"/>
        <v>0</v>
      </c>
      <c r="AH11" s="69">
        <f t="shared" si="3"/>
        <v>0</v>
      </c>
      <c r="AI11" s="69">
        <f t="shared" si="3"/>
        <v>0</v>
      </c>
      <c r="AJ11" s="73">
        <f t="shared" si="3"/>
        <v>0</v>
      </c>
      <c r="AP11" s="87">
        <f>IF('CRASH INPUT'!D12="SBLT",'CRASH INPUT'!B12,0)</f>
        <v>0</v>
      </c>
      <c r="AQ11" s="73"/>
      <c r="AR11" s="74">
        <f t="shared" si="4"/>
        <v>1</v>
      </c>
      <c r="AS11" s="69">
        <f t="shared" si="5"/>
        <v>0</v>
      </c>
      <c r="AT11" s="69">
        <f t="shared" si="5"/>
        <v>0</v>
      </c>
      <c r="AU11" s="69">
        <f t="shared" si="5"/>
        <v>0</v>
      </c>
      <c r="AV11" s="69">
        <f t="shared" si="5"/>
        <v>0</v>
      </c>
      <c r="AW11" s="69">
        <f t="shared" si="5"/>
        <v>0</v>
      </c>
      <c r="AX11" s="69">
        <f t="shared" si="5"/>
        <v>0</v>
      </c>
      <c r="AY11" s="69">
        <f t="shared" si="5"/>
        <v>0</v>
      </c>
      <c r="AZ11" s="69">
        <f t="shared" si="5"/>
        <v>0</v>
      </c>
      <c r="BA11" s="69">
        <f t="shared" si="5"/>
        <v>0</v>
      </c>
      <c r="BB11" s="69">
        <f t="shared" si="5"/>
        <v>0</v>
      </c>
      <c r="BC11" s="69">
        <f t="shared" si="6"/>
        <v>0</v>
      </c>
      <c r="BD11" s="69">
        <f t="shared" si="6"/>
        <v>0</v>
      </c>
      <c r="BE11" s="69">
        <f t="shared" si="6"/>
        <v>0</v>
      </c>
      <c r="BF11" s="69">
        <f t="shared" si="6"/>
        <v>0</v>
      </c>
      <c r="BG11" s="69">
        <f t="shared" si="6"/>
        <v>0</v>
      </c>
      <c r="BH11" s="69">
        <f t="shared" si="6"/>
        <v>0</v>
      </c>
      <c r="BI11" s="69">
        <f t="shared" si="6"/>
        <v>0</v>
      </c>
      <c r="BJ11" s="69">
        <f t="shared" si="6"/>
        <v>0</v>
      </c>
      <c r="BK11" s="69">
        <f t="shared" si="6"/>
        <v>0</v>
      </c>
      <c r="BL11" s="69">
        <f t="shared" si="6"/>
        <v>0</v>
      </c>
      <c r="BM11" s="69">
        <f t="shared" si="7"/>
        <v>0</v>
      </c>
      <c r="BN11" s="69">
        <f t="shared" si="7"/>
        <v>0</v>
      </c>
      <c r="BO11" s="69">
        <f t="shared" si="7"/>
        <v>0</v>
      </c>
      <c r="BP11" s="69">
        <f t="shared" si="7"/>
        <v>0</v>
      </c>
      <c r="BQ11" s="69">
        <f t="shared" si="7"/>
        <v>0</v>
      </c>
      <c r="BR11" s="69">
        <f t="shared" si="7"/>
        <v>0</v>
      </c>
      <c r="BS11" s="69">
        <f t="shared" si="7"/>
        <v>0</v>
      </c>
      <c r="BT11" s="69">
        <f t="shared" si="7"/>
        <v>0</v>
      </c>
      <c r="BU11" s="69">
        <f t="shared" si="7"/>
        <v>0</v>
      </c>
      <c r="BV11" s="73">
        <f t="shared" si="7"/>
        <v>0</v>
      </c>
      <c r="CB11" s="87">
        <f>IF('CRASH INPUT'!D12="EBLT",'CRASH INPUT'!B12,0)</f>
        <v>0</v>
      </c>
      <c r="CC11" s="73"/>
      <c r="CD11" s="74">
        <f t="shared" si="8"/>
        <v>1</v>
      </c>
      <c r="CE11" s="69">
        <f t="shared" si="9"/>
        <v>0</v>
      </c>
      <c r="CF11" s="69">
        <f t="shared" si="9"/>
        <v>0</v>
      </c>
      <c r="CG11" s="69">
        <f t="shared" si="9"/>
        <v>0</v>
      </c>
      <c r="CH11" s="69">
        <f t="shared" si="9"/>
        <v>0</v>
      </c>
      <c r="CI11" s="69">
        <f t="shared" si="9"/>
        <v>0</v>
      </c>
      <c r="CJ11" s="69">
        <f t="shared" si="9"/>
        <v>0</v>
      </c>
      <c r="CK11" s="69">
        <f t="shared" si="9"/>
        <v>0</v>
      </c>
      <c r="CL11" s="69">
        <f t="shared" si="9"/>
        <v>0</v>
      </c>
      <c r="CM11" s="69">
        <f t="shared" si="9"/>
        <v>0</v>
      </c>
      <c r="CN11" s="69">
        <f t="shared" si="9"/>
        <v>0</v>
      </c>
      <c r="CO11" s="69">
        <f t="shared" si="10"/>
        <v>0</v>
      </c>
      <c r="CP11" s="69">
        <f t="shared" si="10"/>
        <v>0</v>
      </c>
      <c r="CQ11" s="69">
        <f t="shared" si="10"/>
        <v>0</v>
      </c>
      <c r="CR11" s="69">
        <f t="shared" si="10"/>
        <v>0</v>
      </c>
      <c r="CS11" s="69">
        <f t="shared" si="10"/>
        <v>0</v>
      </c>
      <c r="CT11" s="69">
        <f t="shared" si="10"/>
        <v>0</v>
      </c>
      <c r="CU11" s="69">
        <f t="shared" si="10"/>
        <v>0</v>
      </c>
      <c r="CV11" s="69">
        <f t="shared" si="10"/>
        <v>0</v>
      </c>
      <c r="CW11" s="69">
        <f t="shared" si="10"/>
        <v>0</v>
      </c>
      <c r="CX11" s="69">
        <f t="shared" si="10"/>
        <v>0</v>
      </c>
      <c r="CY11" s="69">
        <f t="shared" si="11"/>
        <v>0</v>
      </c>
      <c r="CZ11" s="69">
        <f t="shared" si="11"/>
        <v>0</v>
      </c>
      <c r="DA11" s="69">
        <f t="shared" si="11"/>
        <v>0</v>
      </c>
      <c r="DB11" s="69">
        <f t="shared" si="11"/>
        <v>0</v>
      </c>
      <c r="DC11" s="69">
        <f t="shared" si="11"/>
        <v>0</v>
      </c>
      <c r="DD11" s="69">
        <f t="shared" si="11"/>
        <v>0</v>
      </c>
      <c r="DE11" s="69">
        <f t="shared" si="11"/>
        <v>0</v>
      </c>
      <c r="DF11" s="69">
        <f t="shared" si="11"/>
        <v>0</v>
      </c>
      <c r="DG11" s="69">
        <f t="shared" si="11"/>
        <v>0</v>
      </c>
      <c r="DH11" s="73">
        <f t="shared" si="11"/>
        <v>0</v>
      </c>
      <c r="DN11" s="87">
        <f>IF('CRASH INPUT'!D12="WBLT",'CRASH INPUT'!B12,0)</f>
        <v>0</v>
      </c>
      <c r="DO11" s="73"/>
      <c r="DP11" s="74">
        <f t="shared" si="12"/>
        <v>1</v>
      </c>
      <c r="DQ11" s="69">
        <f t="shared" si="13"/>
        <v>0</v>
      </c>
      <c r="DR11" s="69">
        <f t="shared" si="13"/>
        <v>0</v>
      </c>
      <c r="DS11" s="69">
        <f t="shared" si="13"/>
        <v>0</v>
      </c>
      <c r="DT11" s="69">
        <f t="shared" si="13"/>
        <v>0</v>
      </c>
      <c r="DU11" s="69">
        <f t="shared" si="13"/>
        <v>0</v>
      </c>
      <c r="DV11" s="69">
        <f t="shared" si="13"/>
        <v>0</v>
      </c>
      <c r="DW11" s="69">
        <f t="shared" si="13"/>
        <v>0</v>
      </c>
      <c r="DX11" s="69">
        <f t="shared" si="13"/>
        <v>0</v>
      </c>
      <c r="DY11" s="69">
        <f t="shared" si="13"/>
        <v>0</v>
      </c>
      <c r="DZ11" s="69">
        <f t="shared" si="13"/>
        <v>0</v>
      </c>
      <c r="EA11" s="69">
        <f t="shared" si="14"/>
        <v>0</v>
      </c>
      <c r="EB11" s="69">
        <f t="shared" si="14"/>
        <v>0</v>
      </c>
      <c r="EC11" s="69">
        <f t="shared" si="14"/>
        <v>0</v>
      </c>
      <c r="ED11" s="69">
        <f t="shared" si="14"/>
        <v>0</v>
      </c>
      <c r="EE11" s="69">
        <f t="shared" si="14"/>
        <v>0</v>
      </c>
      <c r="EF11" s="69">
        <f t="shared" si="14"/>
        <v>0</v>
      </c>
      <c r="EG11" s="69">
        <f t="shared" si="14"/>
        <v>0</v>
      </c>
      <c r="EH11" s="69">
        <f t="shared" si="14"/>
        <v>0</v>
      </c>
      <c r="EI11" s="69">
        <f t="shared" si="14"/>
        <v>0</v>
      </c>
      <c r="EJ11" s="69">
        <f t="shared" si="14"/>
        <v>0</v>
      </c>
      <c r="EK11" s="69">
        <f t="shared" si="15"/>
        <v>0</v>
      </c>
      <c r="EL11" s="69">
        <f t="shared" si="15"/>
        <v>0</v>
      </c>
      <c r="EM11" s="69">
        <f t="shared" si="15"/>
        <v>0</v>
      </c>
      <c r="EN11" s="69">
        <f t="shared" si="15"/>
        <v>0</v>
      </c>
      <c r="EO11" s="69">
        <f t="shared" si="15"/>
        <v>0</v>
      </c>
      <c r="EP11" s="69">
        <f t="shared" si="15"/>
        <v>0</v>
      </c>
      <c r="EQ11" s="69">
        <f t="shared" si="15"/>
        <v>0</v>
      </c>
      <c r="ER11" s="69">
        <f t="shared" si="15"/>
        <v>0</v>
      </c>
      <c r="ES11" s="69">
        <f t="shared" si="15"/>
        <v>0</v>
      </c>
      <c r="ET11" s="73">
        <f t="shared" si="15"/>
        <v>0</v>
      </c>
    </row>
    <row r="12" spans="1:150" x14ac:dyDescent="0.3">
      <c r="A12" s="97">
        <v>44562</v>
      </c>
      <c r="B12" s="100">
        <v>44562</v>
      </c>
      <c r="D12" s="87">
        <f>IF('CRASH INPUT'!D13="NBLT",'CRASH INPUT'!B13,0)</f>
        <v>0</v>
      </c>
      <c r="E12" s="73"/>
      <c r="F12" s="74">
        <f t="shared" si="0"/>
        <v>1</v>
      </c>
      <c r="G12" s="69">
        <f t="shared" si="1"/>
        <v>0</v>
      </c>
      <c r="H12" s="69">
        <f t="shared" si="1"/>
        <v>0</v>
      </c>
      <c r="I12" s="69">
        <f t="shared" si="1"/>
        <v>0</v>
      </c>
      <c r="J12" s="69">
        <f t="shared" si="1"/>
        <v>0</v>
      </c>
      <c r="K12" s="69">
        <f t="shared" si="1"/>
        <v>0</v>
      </c>
      <c r="L12" s="69">
        <f t="shared" si="1"/>
        <v>0</v>
      </c>
      <c r="M12" s="69">
        <f t="shared" si="1"/>
        <v>0</v>
      </c>
      <c r="N12" s="69">
        <f t="shared" si="1"/>
        <v>0</v>
      </c>
      <c r="O12" s="69">
        <f t="shared" si="1"/>
        <v>0</v>
      </c>
      <c r="P12" s="69">
        <f t="shared" si="1"/>
        <v>0</v>
      </c>
      <c r="Q12" s="69">
        <f t="shared" si="2"/>
        <v>0</v>
      </c>
      <c r="R12" s="69">
        <f t="shared" si="2"/>
        <v>0</v>
      </c>
      <c r="S12" s="69">
        <f t="shared" si="2"/>
        <v>0</v>
      </c>
      <c r="T12" s="69">
        <f t="shared" si="2"/>
        <v>0</v>
      </c>
      <c r="U12" s="69">
        <f t="shared" si="2"/>
        <v>0</v>
      </c>
      <c r="V12" s="69">
        <f t="shared" si="2"/>
        <v>0</v>
      </c>
      <c r="W12" s="69">
        <f t="shared" si="2"/>
        <v>0</v>
      </c>
      <c r="X12" s="69">
        <f t="shared" si="2"/>
        <v>0</v>
      </c>
      <c r="Y12" s="69">
        <f t="shared" si="2"/>
        <v>0</v>
      </c>
      <c r="Z12" s="69">
        <f t="shared" si="2"/>
        <v>0</v>
      </c>
      <c r="AA12" s="69">
        <f t="shared" si="3"/>
        <v>0</v>
      </c>
      <c r="AB12" s="69">
        <f t="shared" si="3"/>
        <v>0</v>
      </c>
      <c r="AC12" s="69">
        <f t="shared" si="3"/>
        <v>0</v>
      </c>
      <c r="AD12" s="69">
        <f t="shared" si="3"/>
        <v>0</v>
      </c>
      <c r="AE12" s="69">
        <f t="shared" si="3"/>
        <v>0</v>
      </c>
      <c r="AF12" s="69">
        <f t="shared" si="3"/>
        <v>0</v>
      </c>
      <c r="AG12" s="69">
        <f t="shared" si="3"/>
        <v>0</v>
      </c>
      <c r="AH12" s="69">
        <f t="shared" si="3"/>
        <v>0</v>
      </c>
      <c r="AI12" s="69">
        <f t="shared" si="3"/>
        <v>0</v>
      </c>
      <c r="AJ12" s="73">
        <f t="shared" si="3"/>
        <v>0</v>
      </c>
      <c r="AP12" s="87">
        <f>IF('CRASH INPUT'!D13="SBLT",'CRASH INPUT'!B13,0)</f>
        <v>0</v>
      </c>
      <c r="AQ12" s="73"/>
      <c r="AR12" s="74">
        <f t="shared" si="4"/>
        <v>1</v>
      </c>
      <c r="AS12" s="69">
        <f t="shared" si="5"/>
        <v>0</v>
      </c>
      <c r="AT12" s="69">
        <f t="shared" si="5"/>
        <v>0</v>
      </c>
      <c r="AU12" s="69">
        <f t="shared" si="5"/>
        <v>0</v>
      </c>
      <c r="AV12" s="69">
        <f t="shared" si="5"/>
        <v>0</v>
      </c>
      <c r="AW12" s="69">
        <f t="shared" si="5"/>
        <v>0</v>
      </c>
      <c r="AX12" s="69">
        <f t="shared" si="5"/>
        <v>0</v>
      </c>
      <c r="AY12" s="69">
        <f t="shared" si="5"/>
        <v>0</v>
      </c>
      <c r="AZ12" s="69">
        <f t="shared" si="5"/>
        <v>0</v>
      </c>
      <c r="BA12" s="69">
        <f t="shared" si="5"/>
        <v>0</v>
      </c>
      <c r="BB12" s="69">
        <f t="shared" si="5"/>
        <v>0</v>
      </c>
      <c r="BC12" s="69">
        <f t="shared" si="6"/>
        <v>0</v>
      </c>
      <c r="BD12" s="69">
        <f t="shared" si="6"/>
        <v>0</v>
      </c>
      <c r="BE12" s="69">
        <f t="shared" si="6"/>
        <v>0</v>
      </c>
      <c r="BF12" s="69">
        <f t="shared" si="6"/>
        <v>0</v>
      </c>
      <c r="BG12" s="69">
        <f t="shared" si="6"/>
        <v>0</v>
      </c>
      <c r="BH12" s="69">
        <f t="shared" si="6"/>
        <v>0</v>
      </c>
      <c r="BI12" s="69">
        <f t="shared" si="6"/>
        <v>0</v>
      </c>
      <c r="BJ12" s="69">
        <f t="shared" si="6"/>
        <v>0</v>
      </c>
      <c r="BK12" s="69">
        <f t="shared" si="6"/>
        <v>0</v>
      </c>
      <c r="BL12" s="69">
        <f t="shared" si="6"/>
        <v>0</v>
      </c>
      <c r="BM12" s="69">
        <f t="shared" si="7"/>
        <v>0</v>
      </c>
      <c r="BN12" s="69">
        <f t="shared" si="7"/>
        <v>0</v>
      </c>
      <c r="BO12" s="69">
        <f t="shared" si="7"/>
        <v>0</v>
      </c>
      <c r="BP12" s="69">
        <f t="shared" si="7"/>
        <v>0</v>
      </c>
      <c r="BQ12" s="69">
        <f t="shared" si="7"/>
        <v>0</v>
      </c>
      <c r="BR12" s="69">
        <f t="shared" si="7"/>
        <v>0</v>
      </c>
      <c r="BS12" s="69">
        <f t="shared" si="7"/>
        <v>0</v>
      </c>
      <c r="BT12" s="69">
        <f t="shared" si="7"/>
        <v>0</v>
      </c>
      <c r="BU12" s="69">
        <f t="shared" si="7"/>
        <v>0</v>
      </c>
      <c r="BV12" s="73">
        <f t="shared" si="7"/>
        <v>0</v>
      </c>
      <c r="CB12" s="87">
        <f>IF('CRASH INPUT'!D13="EBLT",'CRASH INPUT'!B13,0)</f>
        <v>0</v>
      </c>
      <c r="CC12" s="73"/>
      <c r="CD12" s="74">
        <f t="shared" si="8"/>
        <v>1</v>
      </c>
      <c r="CE12" s="69">
        <f t="shared" si="9"/>
        <v>0</v>
      </c>
      <c r="CF12" s="69">
        <f t="shared" si="9"/>
        <v>0</v>
      </c>
      <c r="CG12" s="69">
        <f t="shared" si="9"/>
        <v>0</v>
      </c>
      <c r="CH12" s="69">
        <f t="shared" si="9"/>
        <v>0</v>
      </c>
      <c r="CI12" s="69">
        <f t="shared" si="9"/>
        <v>0</v>
      </c>
      <c r="CJ12" s="69">
        <f t="shared" si="9"/>
        <v>0</v>
      </c>
      <c r="CK12" s="69">
        <f t="shared" si="9"/>
        <v>0</v>
      </c>
      <c r="CL12" s="69">
        <f t="shared" si="9"/>
        <v>0</v>
      </c>
      <c r="CM12" s="69">
        <f t="shared" si="9"/>
        <v>0</v>
      </c>
      <c r="CN12" s="69">
        <f t="shared" si="9"/>
        <v>0</v>
      </c>
      <c r="CO12" s="69">
        <f t="shared" si="10"/>
        <v>0</v>
      </c>
      <c r="CP12" s="69">
        <f t="shared" si="10"/>
        <v>0</v>
      </c>
      <c r="CQ12" s="69">
        <f t="shared" si="10"/>
        <v>0</v>
      </c>
      <c r="CR12" s="69">
        <f t="shared" si="10"/>
        <v>0</v>
      </c>
      <c r="CS12" s="69">
        <f t="shared" si="10"/>
        <v>0</v>
      </c>
      <c r="CT12" s="69">
        <f t="shared" si="10"/>
        <v>0</v>
      </c>
      <c r="CU12" s="69">
        <f t="shared" si="10"/>
        <v>0</v>
      </c>
      <c r="CV12" s="69">
        <f t="shared" si="10"/>
        <v>0</v>
      </c>
      <c r="CW12" s="69">
        <f t="shared" si="10"/>
        <v>0</v>
      </c>
      <c r="CX12" s="69">
        <f t="shared" si="10"/>
        <v>0</v>
      </c>
      <c r="CY12" s="69">
        <f t="shared" si="11"/>
        <v>0</v>
      </c>
      <c r="CZ12" s="69">
        <f t="shared" si="11"/>
        <v>0</v>
      </c>
      <c r="DA12" s="69">
        <f t="shared" si="11"/>
        <v>0</v>
      </c>
      <c r="DB12" s="69">
        <f t="shared" si="11"/>
        <v>0</v>
      </c>
      <c r="DC12" s="69">
        <f t="shared" si="11"/>
        <v>0</v>
      </c>
      <c r="DD12" s="69">
        <f t="shared" si="11"/>
        <v>0</v>
      </c>
      <c r="DE12" s="69">
        <f t="shared" si="11"/>
        <v>0</v>
      </c>
      <c r="DF12" s="69">
        <f t="shared" si="11"/>
        <v>0</v>
      </c>
      <c r="DG12" s="69">
        <f t="shared" si="11"/>
        <v>0</v>
      </c>
      <c r="DH12" s="73">
        <f t="shared" si="11"/>
        <v>0</v>
      </c>
      <c r="DN12" s="87">
        <f>IF('CRASH INPUT'!D13="WBLT",'CRASH INPUT'!B13,0)</f>
        <v>0</v>
      </c>
      <c r="DO12" s="73"/>
      <c r="DP12" s="74">
        <f t="shared" si="12"/>
        <v>1</v>
      </c>
      <c r="DQ12" s="69">
        <f t="shared" si="13"/>
        <v>0</v>
      </c>
      <c r="DR12" s="69">
        <f t="shared" si="13"/>
        <v>0</v>
      </c>
      <c r="DS12" s="69">
        <f t="shared" si="13"/>
        <v>0</v>
      </c>
      <c r="DT12" s="69">
        <f t="shared" si="13"/>
        <v>0</v>
      </c>
      <c r="DU12" s="69">
        <f t="shared" si="13"/>
        <v>0</v>
      </c>
      <c r="DV12" s="69">
        <f t="shared" si="13"/>
        <v>0</v>
      </c>
      <c r="DW12" s="69">
        <f t="shared" si="13"/>
        <v>0</v>
      </c>
      <c r="DX12" s="69">
        <f t="shared" si="13"/>
        <v>0</v>
      </c>
      <c r="DY12" s="69">
        <f t="shared" si="13"/>
        <v>0</v>
      </c>
      <c r="DZ12" s="69">
        <f t="shared" si="13"/>
        <v>0</v>
      </c>
      <c r="EA12" s="69">
        <f t="shared" si="14"/>
        <v>0</v>
      </c>
      <c r="EB12" s="69">
        <f t="shared" si="14"/>
        <v>0</v>
      </c>
      <c r="EC12" s="69">
        <f t="shared" si="14"/>
        <v>0</v>
      </c>
      <c r="ED12" s="69">
        <f t="shared" si="14"/>
        <v>0</v>
      </c>
      <c r="EE12" s="69">
        <f t="shared" si="14"/>
        <v>0</v>
      </c>
      <c r="EF12" s="69">
        <f t="shared" si="14"/>
        <v>0</v>
      </c>
      <c r="EG12" s="69">
        <f t="shared" si="14"/>
        <v>0</v>
      </c>
      <c r="EH12" s="69">
        <f t="shared" si="14"/>
        <v>0</v>
      </c>
      <c r="EI12" s="69">
        <f t="shared" si="14"/>
        <v>0</v>
      </c>
      <c r="EJ12" s="69">
        <f t="shared" si="14"/>
        <v>0</v>
      </c>
      <c r="EK12" s="69">
        <f t="shared" si="15"/>
        <v>0</v>
      </c>
      <c r="EL12" s="69">
        <f t="shared" si="15"/>
        <v>0</v>
      </c>
      <c r="EM12" s="69">
        <f t="shared" si="15"/>
        <v>0</v>
      </c>
      <c r="EN12" s="69">
        <f t="shared" si="15"/>
        <v>0</v>
      </c>
      <c r="EO12" s="69">
        <f t="shared" si="15"/>
        <v>0</v>
      </c>
      <c r="EP12" s="69">
        <f t="shared" si="15"/>
        <v>0</v>
      </c>
      <c r="EQ12" s="69">
        <f t="shared" si="15"/>
        <v>0</v>
      </c>
      <c r="ER12" s="69">
        <f t="shared" si="15"/>
        <v>0</v>
      </c>
      <c r="ES12" s="69">
        <f t="shared" si="15"/>
        <v>0</v>
      </c>
      <c r="ET12" s="73">
        <f t="shared" si="15"/>
        <v>0</v>
      </c>
    </row>
    <row r="13" spans="1:150" x14ac:dyDescent="0.3">
      <c r="A13" s="97">
        <v>44927</v>
      </c>
      <c r="B13" s="100">
        <v>44927</v>
      </c>
      <c r="D13" s="87">
        <f>IF('CRASH INPUT'!D14="NBLT",'CRASH INPUT'!B14,0)</f>
        <v>0</v>
      </c>
      <c r="E13" s="73"/>
      <c r="F13" s="74">
        <f t="shared" si="0"/>
        <v>1</v>
      </c>
      <c r="G13" s="69">
        <f t="shared" si="1"/>
        <v>0</v>
      </c>
      <c r="H13" s="69">
        <f t="shared" si="1"/>
        <v>0</v>
      </c>
      <c r="I13" s="69">
        <f t="shared" si="1"/>
        <v>0</v>
      </c>
      <c r="J13" s="69">
        <f t="shared" si="1"/>
        <v>0</v>
      </c>
      <c r="K13" s="69">
        <f t="shared" si="1"/>
        <v>0</v>
      </c>
      <c r="L13" s="69">
        <f t="shared" si="1"/>
        <v>0</v>
      </c>
      <c r="M13" s="69">
        <f t="shared" si="1"/>
        <v>0</v>
      </c>
      <c r="N13" s="69">
        <f t="shared" si="1"/>
        <v>0</v>
      </c>
      <c r="O13" s="69">
        <f t="shared" si="1"/>
        <v>0</v>
      </c>
      <c r="P13" s="69">
        <f t="shared" si="1"/>
        <v>0</v>
      </c>
      <c r="Q13" s="69">
        <f t="shared" si="2"/>
        <v>0</v>
      </c>
      <c r="R13" s="69">
        <f t="shared" si="2"/>
        <v>0</v>
      </c>
      <c r="S13" s="69">
        <f t="shared" si="2"/>
        <v>0</v>
      </c>
      <c r="T13" s="69">
        <f t="shared" si="2"/>
        <v>0</v>
      </c>
      <c r="U13" s="69">
        <f t="shared" si="2"/>
        <v>0</v>
      </c>
      <c r="V13" s="69">
        <f t="shared" si="2"/>
        <v>0</v>
      </c>
      <c r="W13" s="69">
        <f t="shared" si="2"/>
        <v>0</v>
      </c>
      <c r="X13" s="69">
        <f t="shared" si="2"/>
        <v>0</v>
      </c>
      <c r="Y13" s="69">
        <f t="shared" si="2"/>
        <v>0</v>
      </c>
      <c r="Z13" s="69">
        <f t="shared" si="2"/>
        <v>0</v>
      </c>
      <c r="AA13" s="69">
        <f t="shared" si="3"/>
        <v>0</v>
      </c>
      <c r="AB13" s="69">
        <f t="shared" si="3"/>
        <v>0</v>
      </c>
      <c r="AC13" s="69">
        <f t="shared" si="3"/>
        <v>0</v>
      </c>
      <c r="AD13" s="69">
        <f t="shared" si="3"/>
        <v>0</v>
      </c>
      <c r="AE13" s="69">
        <f t="shared" si="3"/>
        <v>0</v>
      </c>
      <c r="AF13" s="69">
        <f t="shared" si="3"/>
        <v>0</v>
      </c>
      <c r="AG13" s="69">
        <f t="shared" si="3"/>
        <v>0</v>
      </c>
      <c r="AH13" s="69">
        <f t="shared" si="3"/>
        <v>0</v>
      </c>
      <c r="AI13" s="69">
        <f>IF($F13=AI$8, $D13, 0)</f>
        <v>0</v>
      </c>
      <c r="AJ13" s="73">
        <f t="shared" si="3"/>
        <v>0</v>
      </c>
      <c r="AP13" s="87">
        <f>IF('CRASH INPUT'!D14="SBLT",'CRASH INPUT'!B14,0)</f>
        <v>0</v>
      </c>
      <c r="AQ13" s="73"/>
      <c r="AR13" s="74">
        <f t="shared" si="4"/>
        <v>1</v>
      </c>
      <c r="AS13" s="69">
        <f t="shared" si="5"/>
        <v>0</v>
      </c>
      <c r="AT13" s="69">
        <f t="shared" si="5"/>
        <v>0</v>
      </c>
      <c r="AU13" s="69">
        <f t="shared" si="5"/>
        <v>0</v>
      </c>
      <c r="AV13" s="69">
        <f t="shared" si="5"/>
        <v>0</v>
      </c>
      <c r="AW13" s="69">
        <f t="shared" si="5"/>
        <v>0</v>
      </c>
      <c r="AX13" s="69">
        <f t="shared" si="5"/>
        <v>0</v>
      </c>
      <c r="AY13" s="69">
        <f t="shared" si="5"/>
        <v>0</v>
      </c>
      <c r="AZ13" s="69">
        <f t="shared" si="5"/>
        <v>0</v>
      </c>
      <c r="BA13" s="69">
        <f t="shared" si="5"/>
        <v>0</v>
      </c>
      <c r="BB13" s="69">
        <f t="shared" si="5"/>
        <v>0</v>
      </c>
      <c r="BC13" s="69">
        <f t="shared" si="6"/>
        <v>0</v>
      </c>
      <c r="BD13" s="69">
        <f t="shared" si="6"/>
        <v>0</v>
      </c>
      <c r="BE13" s="69">
        <f t="shared" si="6"/>
        <v>0</v>
      </c>
      <c r="BF13" s="69">
        <f t="shared" si="6"/>
        <v>0</v>
      </c>
      <c r="BG13" s="69">
        <f t="shared" si="6"/>
        <v>0</v>
      </c>
      <c r="BH13" s="69">
        <f t="shared" si="6"/>
        <v>0</v>
      </c>
      <c r="BI13" s="69">
        <f t="shared" si="6"/>
        <v>0</v>
      </c>
      <c r="BJ13" s="69">
        <f t="shared" si="6"/>
        <v>0</v>
      </c>
      <c r="BK13" s="69">
        <f t="shared" si="6"/>
        <v>0</v>
      </c>
      <c r="BL13" s="69">
        <f t="shared" si="6"/>
        <v>0</v>
      </c>
      <c r="BM13" s="69">
        <f t="shared" si="7"/>
        <v>0</v>
      </c>
      <c r="BN13" s="69">
        <f t="shared" si="7"/>
        <v>0</v>
      </c>
      <c r="BO13" s="69">
        <f t="shared" si="7"/>
        <v>0</v>
      </c>
      <c r="BP13" s="69">
        <f t="shared" si="7"/>
        <v>0</v>
      </c>
      <c r="BQ13" s="69">
        <f t="shared" si="7"/>
        <v>0</v>
      </c>
      <c r="BR13" s="69">
        <f t="shared" si="7"/>
        <v>0</v>
      </c>
      <c r="BS13" s="69">
        <f t="shared" si="7"/>
        <v>0</v>
      </c>
      <c r="BT13" s="69">
        <f t="shared" si="7"/>
        <v>0</v>
      </c>
      <c r="BU13" s="69">
        <f t="shared" si="7"/>
        <v>0</v>
      </c>
      <c r="BV13" s="73">
        <f t="shared" si="7"/>
        <v>0</v>
      </c>
      <c r="CB13" s="87">
        <f>IF('CRASH INPUT'!D14="EBLT",'CRASH INPUT'!B14,0)</f>
        <v>0</v>
      </c>
      <c r="CC13" s="73"/>
      <c r="CD13" s="74">
        <f t="shared" si="8"/>
        <v>1</v>
      </c>
      <c r="CE13" s="69">
        <f t="shared" si="9"/>
        <v>0</v>
      </c>
      <c r="CF13" s="69">
        <f t="shared" si="9"/>
        <v>0</v>
      </c>
      <c r="CG13" s="69">
        <f t="shared" si="9"/>
        <v>0</v>
      </c>
      <c r="CH13" s="69">
        <f t="shared" si="9"/>
        <v>0</v>
      </c>
      <c r="CI13" s="69">
        <f t="shared" si="9"/>
        <v>0</v>
      </c>
      <c r="CJ13" s="69">
        <f t="shared" si="9"/>
        <v>0</v>
      </c>
      <c r="CK13" s="69">
        <f t="shared" si="9"/>
        <v>0</v>
      </c>
      <c r="CL13" s="69">
        <f t="shared" si="9"/>
        <v>0</v>
      </c>
      <c r="CM13" s="69">
        <f t="shared" si="9"/>
        <v>0</v>
      </c>
      <c r="CN13" s="69">
        <f t="shared" si="9"/>
        <v>0</v>
      </c>
      <c r="CO13" s="69">
        <f t="shared" si="10"/>
        <v>0</v>
      </c>
      <c r="CP13" s="69">
        <f t="shared" si="10"/>
        <v>0</v>
      </c>
      <c r="CQ13" s="69">
        <f t="shared" si="10"/>
        <v>0</v>
      </c>
      <c r="CR13" s="69">
        <f t="shared" si="10"/>
        <v>0</v>
      </c>
      <c r="CS13" s="69">
        <f t="shared" si="10"/>
        <v>0</v>
      </c>
      <c r="CT13" s="69">
        <f t="shared" si="10"/>
        <v>0</v>
      </c>
      <c r="CU13" s="69">
        <f t="shared" si="10"/>
        <v>0</v>
      </c>
      <c r="CV13" s="69">
        <f t="shared" si="10"/>
        <v>0</v>
      </c>
      <c r="CW13" s="69">
        <f t="shared" si="10"/>
        <v>0</v>
      </c>
      <c r="CX13" s="69">
        <f t="shared" si="10"/>
        <v>0</v>
      </c>
      <c r="CY13" s="69">
        <f t="shared" si="11"/>
        <v>0</v>
      </c>
      <c r="CZ13" s="69">
        <f t="shared" si="11"/>
        <v>0</v>
      </c>
      <c r="DA13" s="69">
        <f t="shared" si="11"/>
        <v>0</v>
      </c>
      <c r="DB13" s="69">
        <f t="shared" si="11"/>
        <v>0</v>
      </c>
      <c r="DC13" s="69">
        <f t="shared" si="11"/>
        <v>0</v>
      </c>
      <c r="DD13" s="69">
        <f t="shared" si="11"/>
        <v>0</v>
      </c>
      <c r="DE13" s="69">
        <f t="shared" si="11"/>
        <v>0</v>
      </c>
      <c r="DF13" s="69">
        <f t="shared" si="11"/>
        <v>0</v>
      </c>
      <c r="DG13" s="69">
        <f t="shared" si="11"/>
        <v>0</v>
      </c>
      <c r="DH13" s="73">
        <f t="shared" si="11"/>
        <v>0</v>
      </c>
      <c r="DN13" s="87">
        <f>IF('CRASH INPUT'!D14="WBLT",'CRASH INPUT'!B14,0)</f>
        <v>0</v>
      </c>
      <c r="DO13" s="73"/>
      <c r="DP13" s="74">
        <f t="shared" si="12"/>
        <v>1</v>
      </c>
      <c r="DQ13" s="69">
        <f t="shared" si="13"/>
        <v>0</v>
      </c>
      <c r="DR13" s="69">
        <f t="shared" si="13"/>
        <v>0</v>
      </c>
      <c r="DS13" s="69">
        <f t="shared" si="13"/>
        <v>0</v>
      </c>
      <c r="DT13" s="69">
        <f t="shared" si="13"/>
        <v>0</v>
      </c>
      <c r="DU13" s="69">
        <f t="shared" si="13"/>
        <v>0</v>
      </c>
      <c r="DV13" s="69">
        <f t="shared" si="13"/>
        <v>0</v>
      </c>
      <c r="DW13" s="69">
        <f t="shared" si="13"/>
        <v>0</v>
      </c>
      <c r="DX13" s="69">
        <f t="shared" si="13"/>
        <v>0</v>
      </c>
      <c r="DY13" s="69">
        <f t="shared" si="13"/>
        <v>0</v>
      </c>
      <c r="DZ13" s="69">
        <f t="shared" si="13"/>
        <v>0</v>
      </c>
      <c r="EA13" s="69">
        <f t="shared" si="14"/>
        <v>0</v>
      </c>
      <c r="EB13" s="69">
        <f t="shared" si="14"/>
        <v>0</v>
      </c>
      <c r="EC13" s="69">
        <f t="shared" si="14"/>
        <v>0</v>
      </c>
      <c r="ED13" s="69">
        <f t="shared" si="14"/>
        <v>0</v>
      </c>
      <c r="EE13" s="69">
        <f t="shared" si="14"/>
        <v>0</v>
      </c>
      <c r="EF13" s="69">
        <f t="shared" si="14"/>
        <v>0</v>
      </c>
      <c r="EG13" s="69">
        <f t="shared" si="14"/>
        <v>0</v>
      </c>
      <c r="EH13" s="69">
        <f t="shared" si="14"/>
        <v>0</v>
      </c>
      <c r="EI13" s="69">
        <f t="shared" si="14"/>
        <v>0</v>
      </c>
      <c r="EJ13" s="69">
        <f t="shared" si="14"/>
        <v>0</v>
      </c>
      <c r="EK13" s="69">
        <f t="shared" si="15"/>
        <v>0</v>
      </c>
      <c r="EL13" s="69">
        <f t="shared" si="15"/>
        <v>0</v>
      </c>
      <c r="EM13" s="69">
        <f t="shared" si="15"/>
        <v>0</v>
      </c>
      <c r="EN13" s="69">
        <f t="shared" si="15"/>
        <v>0</v>
      </c>
      <c r="EO13" s="69">
        <f t="shared" si="15"/>
        <v>0</v>
      </c>
      <c r="EP13" s="69">
        <f t="shared" si="15"/>
        <v>0</v>
      </c>
      <c r="EQ13" s="69">
        <f t="shared" si="15"/>
        <v>0</v>
      </c>
      <c r="ER13" s="69">
        <f t="shared" si="15"/>
        <v>0</v>
      </c>
      <c r="ES13" s="69">
        <f t="shared" si="15"/>
        <v>0</v>
      </c>
      <c r="ET13" s="73">
        <f t="shared" si="15"/>
        <v>0</v>
      </c>
    </row>
    <row r="14" spans="1:150" x14ac:dyDescent="0.3">
      <c r="A14" s="97">
        <v>45292</v>
      </c>
      <c r="B14" s="100">
        <v>45292</v>
      </c>
      <c r="D14" s="87">
        <f>IF('CRASH INPUT'!D15="NBLT",'CRASH INPUT'!B15,0)</f>
        <v>0</v>
      </c>
      <c r="E14" s="73"/>
      <c r="F14" s="74">
        <f t="shared" si="0"/>
        <v>1</v>
      </c>
      <c r="G14" s="69">
        <f t="shared" si="1"/>
        <v>0</v>
      </c>
      <c r="H14" s="69">
        <f t="shared" si="1"/>
        <v>0</v>
      </c>
      <c r="I14" s="69">
        <f t="shared" si="1"/>
        <v>0</v>
      </c>
      <c r="J14" s="69">
        <f t="shared" si="1"/>
        <v>0</v>
      </c>
      <c r="K14" s="69">
        <f t="shared" si="1"/>
        <v>0</v>
      </c>
      <c r="L14" s="69">
        <f t="shared" si="1"/>
        <v>0</v>
      </c>
      <c r="M14" s="69">
        <f t="shared" si="1"/>
        <v>0</v>
      </c>
      <c r="N14" s="69">
        <f t="shared" si="1"/>
        <v>0</v>
      </c>
      <c r="O14" s="69">
        <f t="shared" si="1"/>
        <v>0</v>
      </c>
      <c r="P14" s="69">
        <f t="shared" si="1"/>
        <v>0</v>
      </c>
      <c r="Q14" s="69">
        <f t="shared" si="2"/>
        <v>0</v>
      </c>
      <c r="R14" s="69">
        <f t="shared" si="2"/>
        <v>0</v>
      </c>
      <c r="S14" s="69">
        <f t="shared" si="2"/>
        <v>0</v>
      </c>
      <c r="T14" s="69">
        <f t="shared" si="2"/>
        <v>0</v>
      </c>
      <c r="U14" s="69">
        <f t="shared" si="2"/>
        <v>0</v>
      </c>
      <c r="V14" s="69">
        <f t="shared" si="2"/>
        <v>0</v>
      </c>
      <c r="W14" s="69">
        <f t="shared" si="2"/>
        <v>0</v>
      </c>
      <c r="X14" s="69">
        <f t="shared" si="2"/>
        <v>0</v>
      </c>
      <c r="Y14" s="69">
        <f t="shared" si="2"/>
        <v>0</v>
      </c>
      <c r="Z14" s="69">
        <f t="shared" si="2"/>
        <v>0</v>
      </c>
      <c r="AA14" s="69">
        <f t="shared" si="3"/>
        <v>0</v>
      </c>
      <c r="AB14" s="69">
        <f t="shared" si="3"/>
        <v>0</v>
      </c>
      <c r="AC14" s="69">
        <f t="shared" si="3"/>
        <v>0</v>
      </c>
      <c r="AD14" s="69">
        <f t="shared" si="3"/>
        <v>0</v>
      </c>
      <c r="AE14" s="69">
        <f t="shared" si="3"/>
        <v>0</v>
      </c>
      <c r="AF14" s="69">
        <f t="shared" si="3"/>
        <v>0</v>
      </c>
      <c r="AG14" s="69">
        <f t="shared" si="3"/>
        <v>0</v>
      </c>
      <c r="AH14" s="69">
        <f t="shared" si="3"/>
        <v>0</v>
      </c>
      <c r="AI14" s="69">
        <f t="shared" si="3"/>
        <v>0</v>
      </c>
      <c r="AJ14" s="73">
        <f t="shared" si="3"/>
        <v>0</v>
      </c>
      <c r="AO14" s="88"/>
      <c r="AP14" s="87">
        <f>IF('CRASH INPUT'!D15="SBLT",'CRASH INPUT'!B15,0)</f>
        <v>0</v>
      </c>
      <c r="AQ14" s="73"/>
      <c r="AR14" s="74">
        <f t="shared" si="4"/>
        <v>1</v>
      </c>
      <c r="AS14" s="69">
        <f t="shared" si="5"/>
        <v>0</v>
      </c>
      <c r="AT14" s="69">
        <f t="shared" si="5"/>
        <v>0</v>
      </c>
      <c r="AU14" s="69">
        <f t="shared" si="5"/>
        <v>0</v>
      </c>
      <c r="AV14" s="69">
        <f t="shared" si="5"/>
        <v>0</v>
      </c>
      <c r="AW14" s="69">
        <f t="shared" si="5"/>
        <v>0</v>
      </c>
      <c r="AX14" s="69">
        <f t="shared" si="5"/>
        <v>0</v>
      </c>
      <c r="AY14" s="69">
        <f t="shared" si="5"/>
        <v>0</v>
      </c>
      <c r="AZ14" s="69">
        <f t="shared" si="5"/>
        <v>0</v>
      </c>
      <c r="BA14" s="69">
        <f t="shared" si="5"/>
        <v>0</v>
      </c>
      <c r="BB14" s="69">
        <f t="shared" si="5"/>
        <v>0</v>
      </c>
      <c r="BC14" s="69">
        <f t="shared" si="6"/>
        <v>0</v>
      </c>
      <c r="BD14" s="69">
        <f t="shared" si="6"/>
        <v>0</v>
      </c>
      <c r="BE14" s="69">
        <f t="shared" si="6"/>
        <v>0</v>
      </c>
      <c r="BF14" s="69">
        <f t="shared" si="6"/>
        <v>0</v>
      </c>
      <c r="BG14" s="69">
        <f t="shared" si="6"/>
        <v>0</v>
      </c>
      <c r="BH14" s="69">
        <f t="shared" si="6"/>
        <v>0</v>
      </c>
      <c r="BI14" s="69">
        <f t="shared" si="6"/>
        <v>0</v>
      </c>
      <c r="BJ14" s="69">
        <f t="shared" si="6"/>
        <v>0</v>
      </c>
      <c r="BK14" s="69">
        <f t="shared" si="6"/>
        <v>0</v>
      </c>
      <c r="BL14" s="69">
        <f t="shared" si="6"/>
        <v>0</v>
      </c>
      <c r="BM14" s="69">
        <f t="shared" si="7"/>
        <v>0</v>
      </c>
      <c r="BN14" s="69">
        <f t="shared" si="7"/>
        <v>0</v>
      </c>
      <c r="BO14" s="69">
        <f t="shared" si="7"/>
        <v>0</v>
      </c>
      <c r="BP14" s="69">
        <f t="shared" si="7"/>
        <v>0</v>
      </c>
      <c r="BQ14" s="69">
        <f t="shared" si="7"/>
        <v>0</v>
      </c>
      <c r="BR14" s="69">
        <f t="shared" si="7"/>
        <v>0</v>
      </c>
      <c r="BS14" s="69">
        <f t="shared" si="7"/>
        <v>0</v>
      </c>
      <c r="BT14" s="69">
        <f t="shared" si="7"/>
        <v>0</v>
      </c>
      <c r="BU14" s="69">
        <f t="shared" si="7"/>
        <v>0</v>
      </c>
      <c r="BV14" s="73">
        <f t="shared" si="7"/>
        <v>0</v>
      </c>
      <c r="CA14" s="88"/>
      <c r="CB14" s="87">
        <f>IF('CRASH INPUT'!D15="EBLT",'CRASH INPUT'!B15,0)</f>
        <v>0</v>
      </c>
      <c r="CC14" s="73"/>
      <c r="CD14" s="74">
        <f t="shared" si="8"/>
        <v>1</v>
      </c>
      <c r="CE14" s="69">
        <f t="shared" si="9"/>
        <v>0</v>
      </c>
      <c r="CF14" s="69">
        <f t="shared" si="9"/>
        <v>0</v>
      </c>
      <c r="CG14" s="69">
        <f t="shared" si="9"/>
        <v>0</v>
      </c>
      <c r="CH14" s="69">
        <f t="shared" si="9"/>
        <v>0</v>
      </c>
      <c r="CI14" s="69">
        <f t="shared" si="9"/>
        <v>0</v>
      </c>
      <c r="CJ14" s="69">
        <f t="shared" si="9"/>
        <v>0</v>
      </c>
      <c r="CK14" s="69">
        <f t="shared" si="9"/>
        <v>0</v>
      </c>
      <c r="CL14" s="69">
        <f t="shared" si="9"/>
        <v>0</v>
      </c>
      <c r="CM14" s="69">
        <f t="shared" si="9"/>
        <v>0</v>
      </c>
      <c r="CN14" s="69">
        <f t="shared" si="9"/>
        <v>0</v>
      </c>
      <c r="CO14" s="69">
        <f t="shared" si="10"/>
        <v>0</v>
      </c>
      <c r="CP14" s="69">
        <f t="shared" si="10"/>
        <v>0</v>
      </c>
      <c r="CQ14" s="69">
        <f t="shared" si="10"/>
        <v>0</v>
      </c>
      <c r="CR14" s="69">
        <f t="shared" si="10"/>
        <v>0</v>
      </c>
      <c r="CS14" s="69">
        <f t="shared" si="10"/>
        <v>0</v>
      </c>
      <c r="CT14" s="69">
        <f t="shared" si="10"/>
        <v>0</v>
      </c>
      <c r="CU14" s="69">
        <f t="shared" si="10"/>
        <v>0</v>
      </c>
      <c r="CV14" s="69">
        <f t="shared" si="10"/>
        <v>0</v>
      </c>
      <c r="CW14" s="69">
        <f t="shared" si="10"/>
        <v>0</v>
      </c>
      <c r="CX14" s="69">
        <f t="shared" si="10"/>
        <v>0</v>
      </c>
      <c r="CY14" s="69">
        <f t="shared" si="11"/>
        <v>0</v>
      </c>
      <c r="CZ14" s="69">
        <f t="shared" si="11"/>
        <v>0</v>
      </c>
      <c r="DA14" s="69">
        <f t="shared" si="11"/>
        <v>0</v>
      </c>
      <c r="DB14" s="69">
        <f t="shared" si="11"/>
        <v>0</v>
      </c>
      <c r="DC14" s="69">
        <f t="shared" si="11"/>
        <v>0</v>
      </c>
      <c r="DD14" s="69">
        <f t="shared" si="11"/>
        <v>0</v>
      </c>
      <c r="DE14" s="69">
        <f t="shared" si="11"/>
        <v>0</v>
      </c>
      <c r="DF14" s="69">
        <f t="shared" si="11"/>
        <v>0</v>
      </c>
      <c r="DG14" s="69">
        <f t="shared" si="11"/>
        <v>0</v>
      </c>
      <c r="DH14" s="73">
        <f t="shared" si="11"/>
        <v>0</v>
      </c>
      <c r="DN14" s="87">
        <f>IF('CRASH INPUT'!D15="WBLT",'CRASH INPUT'!B15,0)</f>
        <v>0</v>
      </c>
      <c r="DO14" s="73"/>
      <c r="DP14" s="74">
        <f t="shared" si="12"/>
        <v>1</v>
      </c>
      <c r="DQ14" s="69">
        <f t="shared" si="13"/>
        <v>0</v>
      </c>
      <c r="DR14" s="69">
        <f t="shared" si="13"/>
        <v>0</v>
      </c>
      <c r="DS14" s="69">
        <f t="shared" si="13"/>
        <v>0</v>
      </c>
      <c r="DT14" s="69">
        <f t="shared" si="13"/>
        <v>0</v>
      </c>
      <c r="DU14" s="69">
        <f t="shared" si="13"/>
        <v>0</v>
      </c>
      <c r="DV14" s="69">
        <f t="shared" si="13"/>
        <v>0</v>
      </c>
      <c r="DW14" s="69">
        <f t="shared" si="13"/>
        <v>0</v>
      </c>
      <c r="DX14" s="69">
        <f t="shared" si="13"/>
        <v>0</v>
      </c>
      <c r="DY14" s="69">
        <f t="shared" si="13"/>
        <v>0</v>
      </c>
      <c r="DZ14" s="69">
        <f t="shared" si="13"/>
        <v>0</v>
      </c>
      <c r="EA14" s="69">
        <f t="shared" si="14"/>
        <v>0</v>
      </c>
      <c r="EB14" s="69">
        <f t="shared" si="14"/>
        <v>0</v>
      </c>
      <c r="EC14" s="69">
        <f t="shared" si="14"/>
        <v>0</v>
      </c>
      <c r="ED14" s="69">
        <f t="shared" si="14"/>
        <v>0</v>
      </c>
      <c r="EE14" s="69">
        <f t="shared" si="14"/>
        <v>0</v>
      </c>
      <c r="EF14" s="69">
        <f t="shared" si="14"/>
        <v>0</v>
      </c>
      <c r="EG14" s="69">
        <f t="shared" si="14"/>
        <v>0</v>
      </c>
      <c r="EH14" s="69">
        <f t="shared" si="14"/>
        <v>0</v>
      </c>
      <c r="EI14" s="69">
        <f t="shared" si="14"/>
        <v>0</v>
      </c>
      <c r="EJ14" s="69">
        <f t="shared" si="14"/>
        <v>0</v>
      </c>
      <c r="EK14" s="69">
        <f t="shared" si="15"/>
        <v>0</v>
      </c>
      <c r="EL14" s="69">
        <f t="shared" si="15"/>
        <v>0</v>
      </c>
      <c r="EM14" s="69">
        <f t="shared" si="15"/>
        <v>0</v>
      </c>
      <c r="EN14" s="69">
        <f t="shared" si="15"/>
        <v>0</v>
      </c>
      <c r="EO14" s="69">
        <f t="shared" si="15"/>
        <v>0</v>
      </c>
      <c r="EP14" s="69">
        <f t="shared" si="15"/>
        <v>0</v>
      </c>
      <c r="EQ14" s="69">
        <f t="shared" si="15"/>
        <v>0</v>
      </c>
      <c r="ER14" s="69">
        <f t="shared" si="15"/>
        <v>0</v>
      </c>
      <c r="ES14" s="69">
        <f t="shared" si="15"/>
        <v>0</v>
      </c>
      <c r="ET14" s="73">
        <f t="shared" si="15"/>
        <v>0</v>
      </c>
    </row>
    <row r="15" spans="1:150" x14ac:dyDescent="0.3">
      <c r="A15" s="97">
        <v>45658</v>
      </c>
      <c r="B15" s="100">
        <v>45658</v>
      </c>
      <c r="D15" s="87">
        <f>IF('CRASH INPUT'!D16="NBLT",'CRASH INPUT'!B16,0)</f>
        <v>0</v>
      </c>
      <c r="E15" s="73"/>
      <c r="F15" s="74">
        <f t="shared" si="0"/>
        <v>1</v>
      </c>
      <c r="G15" s="69">
        <f t="shared" si="1"/>
        <v>0</v>
      </c>
      <c r="H15" s="69">
        <f t="shared" si="1"/>
        <v>0</v>
      </c>
      <c r="I15" s="69">
        <f t="shared" si="1"/>
        <v>0</v>
      </c>
      <c r="J15" s="69">
        <f t="shared" si="1"/>
        <v>0</v>
      </c>
      <c r="K15" s="69">
        <f t="shared" si="1"/>
        <v>0</v>
      </c>
      <c r="L15" s="69">
        <f t="shared" si="1"/>
        <v>0</v>
      </c>
      <c r="M15" s="69">
        <f t="shared" si="1"/>
        <v>0</v>
      </c>
      <c r="N15" s="69">
        <f t="shared" si="1"/>
        <v>0</v>
      </c>
      <c r="O15" s="69">
        <f t="shared" si="1"/>
        <v>0</v>
      </c>
      <c r="P15" s="69">
        <f t="shared" si="1"/>
        <v>0</v>
      </c>
      <c r="Q15" s="69">
        <f t="shared" si="2"/>
        <v>0</v>
      </c>
      <c r="R15" s="69">
        <f t="shared" si="2"/>
        <v>0</v>
      </c>
      <c r="S15" s="69">
        <f t="shared" si="2"/>
        <v>0</v>
      </c>
      <c r="T15" s="69">
        <f t="shared" si="2"/>
        <v>0</v>
      </c>
      <c r="U15" s="69">
        <f t="shared" si="2"/>
        <v>0</v>
      </c>
      <c r="V15" s="69">
        <f t="shared" si="2"/>
        <v>0</v>
      </c>
      <c r="W15" s="69">
        <f t="shared" si="2"/>
        <v>0</v>
      </c>
      <c r="X15" s="69">
        <f t="shared" si="2"/>
        <v>0</v>
      </c>
      <c r="Y15" s="69">
        <f t="shared" si="2"/>
        <v>0</v>
      </c>
      <c r="Z15" s="69">
        <f t="shared" si="2"/>
        <v>0</v>
      </c>
      <c r="AA15" s="69">
        <f t="shared" si="3"/>
        <v>0</v>
      </c>
      <c r="AB15" s="69">
        <f t="shared" si="3"/>
        <v>0</v>
      </c>
      <c r="AC15" s="69">
        <f t="shared" si="3"/>
        <v>0</v>
      </c>
      <c r="AD15" s="69">
        <f t="shared" si="3"/>
        <v>0</v>
      </c>
      <c r="AE15" s="69">
        <f t="shared" si="3"/>
        <v>0</v>
      </c>
      <c r="AF15" s="69">
        <f t="shared" si="3"/>
        <v>0</v>
      </c>
      <c r="AG15" s="69">
        <f t="shared" si="3"/>
        <v>0</v>
      </c>
      <c r="AH15" s="69">
        <f t="shared" si="3"/>
        <v>0</v>
      </c>
      <c r="AI15" s="69">
        <f t="shared" si="3"/>
        <v>0</v>
      </c>
      <c r="AJ15" s="73">
        <f t="shared" si="3"/>
        <v>0</v>
      </c>
      <c r="AP15" s="87">
        <f>IF('CRASH INPUT'!D16="SBLT",'CRASH INPUT'!B16,0)</f>
        <v>0</v>
      </c>
      <c r="AQ15" s="73"/>
      <c r="AR15" s="74">
        <f t="shared" si="4"/>
        <v>1</v>
      </c>
      <c r="AS15" s="69">
        <f t="shared" si="5"/>
        <v>0</v>
      </c>
      <c r="AT15" s="69">
        <f t="shared" si="5"/>
        <v>0</v>
      </c>
      <c r="AU15" s="69">
        <f t="shared" si="5"/>
        <v>0</v>
      </c>
      <c r="AV15" s="69">
        <f t="shared" si="5"/>
        <v>0</v>
      </c>
      <c r="AW15" s="69">
        <f t="shared" si="5"/>
        <v>0</v>
      </c>
      <c r="AX15" s="69">
        <f t="shared" si="5"/>
        <v>0</v>
      </c>
      <c r="AY15" s="69">
        <f t="shared" si="5"/>
        <v>0</v>
      </c>
      <c r="AZ15" s="69">
        <f t="shared" si="5"/>
        <v>0</v>
      </c>
      <c r="BA15" s="69">
        <f t="shared" si="5"/>
        <v>0</v>
      </c>
      <c r="BB15" s="69">
        <f t="shared" si="5"/>
        <v>0</v>
      </c>
      <c r="BC15" s="69">
        <f t="shared" si="6"/>
        <v>0</v>
      </c>
      <c r="BD15" s="69">
        <f t="shared" si="6"/>
        <v>0</v>
      </c>
      <c r="BE15" s="69">
        <f t="shared" si="6"/>
        <v>0</v>
      </c>
      <c r="BF15" s="69">
        <f t="shared" si="6"/>
        <v>0</v>
      </c>
      <c r="BG15" s="69">
        <f t="shared" si="6"/>
        <v>0</v>
      </c>
      <c r="BH15" s="69">
        <f t="shared" si="6"/>
        <v>0</v>
      </c>
      <c r="BI15" s="69">
        <f t="shared" si="6"/>
        <v>0</v>
      </c>
      <c r="BJ15" s="69">
        <f t="shared" si="6"/>
        <v>0</v>
      </c>
      <c r="BK15" s="69">
        <f t="shared" si="6"/>
        <v>0</v>
      </c>
      <c r="BL15" s="69">
        <f t="shared" si="6"/>
        <v>0</v>
      </c>
      <c r="BM15" s="69">
        <f t="shared" si="7"/>
        <v>0</v>
      </c>
      <c r="BN15" s="69">
        <f t="shared" si="7"/>
        <v>0</v>
      </c>
      <c r="BO15" s="69">
        <f t="shared" si="7"/>
        <v>0</v>
      </c>
      <c r="BP15" s="69">
        <f t="shared" si="7"/>
        <v>0</v>
      </c>
      <c r="BQ15" s="69">
        <f t="shared" si="7"/>
        <v>0</v>
      </c>
      <c r="BR15" s="69">
        <f t="shared" si="7"/>
        <v>0</v>
      </c>
      <c r="BS15" s="69">
        <f t="shared" si="7"/>
        <v>0</v>
      </c>
      <c r="BT15" s="69">
        <f t="shared" si="7"/>
        <v>0</v>
      </c>
      <c r="BU15" s="69">
        <f t="shared" si="7"/>
        <v>0</v>
      </c>
      <c r="BV15" s="73">
        <f t="shared" si="7"/>
        <v>0</v>
      </c>
      <c r="CA15" s="95"/>
      <c r="CB15" s="87">
        <f>IF('CRASH INPUT'!D16="EBLT",'CRASH INPUT'!B16,0)</f>
        <v>0</v>
      </c>
      <c r="CC15" s="73"/>
      <c r="CD15" s="74">
        <f t="shared" si="8"/>
        <v>1</v>
      </c>
      <c r="CE15" s="69">
        <f t="shared" si="9"/>
        <v>0</v>
      </c>
      <c r="CF15" s="69">
        <f t="shared" si="9"/>
        <v>0</v>
      </c>
      <c r="CG15" s="69">
        <f t="shared" si="9"/>
        <v>0</v>
      </c>
      <c r="CH15" s="69">
        <f t="shared" si="9"/>
        <v>0</v>
      </c>
      <c r="CI15" s="69">
        <f t="shared" si="9"/>
        <v>0</v>
      </c>
      <c r="CJ15" s="69">
        <f t="shared" si="9"/>
        <v>0</v>
      </c>
      <c r="CK15" s="69">
        <f t="shared" si="9"/>
        <v>0</v>
      </c>
      <c r="CL15" s="69">
        <f t="shared" si="9"/>
        <v>0</v>
      </c>
      <c r="CM15" s="69">
        <f t="shared" si="9"/>
        <v>0</v>
      </c>
      <c r="CN15" s="69">
        <f t="shared" si="9"/>
        <v>0</v>
      </c>
      <c r="CO15" s="69">
        <f t="shared" si="10"/>
        <v>0</v>
      </c>
      <c r="CP15" s="69">
        <f t="shared" si="10"/>
        <v>0</v>
      </c>
      <c r="CQ15" s="69">
        <f t="shared" si="10"/>
        <v>0</v>
      </c>
      <c r="CR15" s="69">
        <f t="shared" si="10"/>
        <v>0</v>
      </c>
      <c r="CS15" s="69">
        <f t="shared" si="10"/>
        <v>0</v>
      </c>
      <c r="CT15" s="69">
        <f t="shared" si="10"/>
        <v>0</v>
      </c>
      <c r="CU15" s="69">
        <f t="shared" si="10"/>
        <v>0</v>
      </c>
      <c r="CV15" s="69">
        <f t="shared" si="10"/>
        <v>0</v>
      </c>
      <c r="CW15" s="69">
        <f t="shared" si="10"/>
        <v>0</v>
      </c>
      <c r="CX15" s="69">
        <f t="shared" si="10"/>
        <v>0</v>
      </c>
      <c r="CY15" s="69">
        <f t="shared" si="11"/>
        <v>0</v>
      </c>
      <c r="CZ15" s="69">
        <f t="shared" si="11"/>
        <v>0</v>
      </c>
      <c r="DA15" s="69">
        <f t="shared" si="11"/>
        <v>0</v>
      </c>
      <c r="DB15" s="69">
        <f t="shared" si="11"/>
        <v>0</v>
      </c>
      <c r="DC15" s="69">
        <f t="shared" si="11"/>
        <v>0</v>
      </c>
      <c r="DD15" s="69">
        <f t="shared" si="11"/>
        <v>0</v>
      </c>
      <c r="DE15" s="69">
        <f t="shared" si="11"/>
        <v>0</v>
      </c>
      <c r="DF15" s="69">
        <f t="shared" si="11"/>
        <v>0</v>
      </c>
      <c r="DG15" s="69">
        <f t="shared" si="11"/>
        <v>0</v>
      </c>
      <c r="DH15" s="73">
        <f t="shared" si="11"/>
        <v>0</v>
      </c>
      <c r="DN15" s="87">
        <f>IF('CRASH INPUT'!D16="WBLT",'CRASH INPUT'!B16,0)</f>
        <v>0</v>
      </c>
      <c r="DO15" s="73"/>
      <c r="DP15" s="74">
        <f t="shared" si="12"/>
        <v>1</v>
      </c>
      <c r="DQ15" s="69">
        <f t="shared" si="13"/>
        <v>0</v>
      </c>
      <c r="DR15" s="69">
        <f t="shared" si="13"/>
        <v>0</v>
      </c>
      <c r="DS15" s="69">
        <f t="shared" si="13"/>
        <v>0</v>
      </c>
      <c r="DT15" s="69">
        <f t="shared" si="13"/>
        <v>0</v>
      </c>
      <c r="DU15" s="69">
        <f t="shared" si="13"/>
        <v>0</v>
      </c>
      <c r="DV15" s="69">
        <f t="shared" si="13"/>
        <v>0</v>
      </c>
      <c r="DW15" s="69">
        <f t="shared" si="13"/>
        <v>0</v>
      </c>
      <c r="DX15" s="69">
        <f t="shared" si="13"/>
        <v>0</v>
      </c>
      <c r="DY15" s="69">
        <f t="shared" si="13"/>
        <v>0</v>
      </c>
      <c r="DZ15" s="69">
        <f t="shared" si="13"/>
        <v>0</v>
      </c>
      <c r="EA15" s="69">
        <f t="shared" si="14"/>
        <v>0</v>
      </c>
      <c r="EB15" s="69">
        <f t="shared" si="14"/>
        <v>0</v>
      </c>
      <c r="EC15" s="69">
        <f t="shared" si="14"/>
        <v>0</v>
      </c>
      <c r="ED15" s="69">
        <f t="shared" si="14"/>
        <v>0</v>
      </c>
      <c r="EE15" s="69">
        <f t="shared" si="14"/>
        <v>0</v>
      </c>
      <c r="EF15" s="69">
        <f t="shared" si="14"/>
        <v>0</v>
      </c>
      <c r="EG15" s="69">
        <f t="shared" si="14"/>
        <v>0</v>
      </c>
      <c r="EH15" s="69">
        <f t="shared" si="14"/>
        <v>0</v>
      </c>
      <c r="EI15" s="69">
        <f t="shared" si="14"/>
        <v>0</v>
      </c>
      <c r="EJ15" s="69">
        <f t="shared" si="14"/>
        <v>0</v>
      </c>
      <c r="EK15" s="69">
        <f t="shared" si="15"/>
        <v>0</v>
      </c>
      <c r="EL15" s="69">
        <f t="shared" si="15"/>
        <v>0</v>
      </c>
      <c r="EM15" s="69">
        <f t="shared" si="15"/>
        <v>0</v>
      </c>
      <c r="EN15" s="69">
        <f t="shared" si="15"/>
        <v>0</v>
      </c>
      <c r="EO15" s="69">
        <f t="shared" si="15"/>
        <v>0</v>
      </c>
      <c r="EP15" s="69">
        <f t="shared" si="15"/>
        <v>0</v>
      </c>
      <c r="EQ15" s="69">
        <f t="shared" si="15"/>
        <v>0</v>
      </c>
      <c r="ER15" s="69">
        <f t="shared" si="15"/>
        <v>0</v>
      </c>
      <c r="ES15" s="69">
        <f t="shared" si="15"/>
        <v>0</v>
      </c>
      <c r="ET15" s="73">
        <f t="shared" si="15"/>
        <v>0</v>
      </c>
    </row>
    <row r="16" spans="1:150" x14ac:dyDescent="0.3">
      <c r="A16" s="97">
        <v>46023</v>
      </c>
      <c r="B16" s="100">
        <v>46023</v>
      </c>
      <c r="D16" s="87">
        <f>IF('CRASH INPUT'!D17="NBLT",'CRASH INPUT'!B17,0)</f>
        <v>0</v>
      </c>
      <c r="E16" s="73"/>
      <c r="F16" s="74">
        <f t="shared" si="0"/>
        <v>1</v>
      </c>
      <c r="G16" s="69">
        <f t="shared" si="1"/>
        <v>0</v>
      </c>
      <c r="H16" s="69">
        <f t="shared" si="1"/>
        <v>0</v>
      </c>
      <c r="I16" s="69">
        <f t="shared" si="1"/>
        <v>0</v>
      </c>
      <c r="J16" s="69">
        <f t="shared" si="1"/>
        <v>0</v>
      </c>
      <c r="K16" s="69">
        <f t="shared" si="1"/>
        <v>0</v>
      </c>
      <c r="L16" s="69">
        <f t="shared" si="1"/>
        <v>0</v>
      </c>
      <c r="M16" s="69">
        <f t="shared" si="1"/>
        <v>0</v>
      </c>
      <c r="N16" s="69">
        <f t="shared" si="1"/>
        <v>0</v>
      </c>
      <c r="O16" s="69">
        <f t="shared" si="1"/>
        <v>0</v>
      </c>
      <c r="P16" s="69">
        <f t="shared" si="1"/>
        <v>0</v>
      </c>
      <c r="Q16" s="69">
        <f t="shared" si="2"/>
        <v>0</v>
      </c>
      <c r="R16" s="69">
        <f t="shared" si="2"/>
        <v>0</v>
      </c>
      <c r="S16" s="69">
        <f t="shared" si="2"/>
        <v>0</v>
      </c>
      <c r="T16" s="69">
        <f t="shared" si="2"/>
        <v>0</v>
      </c>
      <c r="U16" s="69">
        <f t="shared" si="2"/>
        <v>0</v>
      </c>
      <c r="V16" s="69">
        <f t="shared" si="2"/>
        <v>0</v>
      </c>
      <c r="W16" s="69">
        <f t="shared" si="2"/>
        <v>0</v>
      </c>
      <c r="X16" s="69">
        <f t="shared" si="2"/>
        <v>0</v>
      </c>
      <c r="Y16" s="69">
        <f t="shared" si="2"/>
        <v>0</v>
      </c>
      <c r="Z16" s="69">
        <f t="shared" si="2"/>
        <v>0</v>
      </c>
      <c r="AA16" s="69">
        <f t="shared" si="3"/>
        <v>0</v>
      </c>
      <c r="AB16" s="69">
        <f t="shared" si="3"/>
        <v>0</v>
      </c>
      <c r="AC16" s="69">
        <f t="shared" si="3"/>
        <v>0</v>
      </c>
      <c r="AD16" s="69">
        <f t="shared" si="3"/>
        <v>0</v>
      </c>
      <c r="AE16" s="69">
        <f t="shared" si="3"/>
        <v>0</v>
      </c>
      <c r="AF16" s="69">
        <f t="shared" si="3"/>
        <v>0</v>
      </c>
      <c r="AG16" s="69">
        <f t="shared" si="3"/>
        <v>0</v>
      </c>
      <c r="AH16" s="69">
        <f t="shared" si="3"/>
        <v>0</v>
      </c>
      <c r="AI16" s="69">
        <f t="shared" si="3"/>
        <v>0</v>
      </c>
      <c r="AJ16" s="73">
        <f t="shared" si="3"/>
        <v>0</v>
      </c>
      <c r="AP16" s="87">
        <f>IF('CRASH INPUT'!D17="SBLT",'CRASH INPUT'!B17,0)</f>
        <v>0</v>
      </c>
      <c r="AQ16" s="73"/>
      <c r="AR16" s="74">
        <f t="shared" si="4"/>
        <v>1</v>
      </c>
      <c r="AS16" s="69">
        <f t="shared" si="5"/>
        <v>0</v>
      </c>
      <c r="AT16" s="69">
        <f t="shared" si="5"/>
        <v>0</v>
      </c>
      <c r="AU16" s="69">
        <f t="shared" si="5"/>
        <v>0</v>
      </c>
      <c r="AV16" s="69">
        <f t="shared" si="5"/>
        <v>0</v>
      </c>
      <c r="AW16" s="69">
        <f t="shared" si="5"/>
        <v>0</v>
      </c>
      <c r="AX16" s="69">
        <f t="shared" si="5"/>
        <v>0</v>
      </c>
      <c r="AY16" s="69">
        <f t="shared" si="5"/>
        <v>0</v>
      </c>
      <c r="AZ16" s="69">
        <f t="shared" si="5"/>
        <v>0</v>
      </c>
      <c r="BA16" s="69">
        <f t="shared" si="5"/>
        <v>0</v>
      </c>
      <c r="BB16" s="69">
        <f t="shared" si="5"/>
        <v>0</v>
      </c>
      <c r="BC16" s="69">
        <f t="shared" si="6"/>
        <v>0</v>
      </c>
      <c r="BD16" s="69">
        <f t="shared" si="6"/>
        <v>0</v>
      </c>
      <c r="BE16" s="69">
        <f t="shared" si="6"/>
        <v>0</v>
      </c>
      <c r="BF16" s="69">
        <f t="shared" si="6"/>
        <v>0</v>
      </c>
      <c r="BG16" s="69">
        <f t="shared" si="6"/>
        <v>0</v>
      </c>
      <c r="BH16" s="69">
        <f t="shared" si="6"/>
        <v>0</v>
      </c>
      <c r="BI16" s="69">
        <f t="shared" si="6"/>
        <v>0</v>
      </c>
      <c r="BJ16" s="69">
        <f t="shared" si="6"/>
        <v>0</v>
      </c>
      <c r="BK16" s="69">
        <f t="shared" si="6"/>
        <v>0</v>
      </c>
      <c r="BL16" s="69">
        <f t="shared" si="6"/>
        <v>0</v>
      </c>
      <c r="BM16" s="69">
        <f t="shared" si="7"/>
        <v>0</v>
      </c>
      <c r="BN16" s="69">
        <f t="shared" si="7"/>
        <v>0</v>
      </c>
      <c r="BO16" s="69">
        <f t="shared" si="7"/>
        <v>0</v>
      </c>
      <c r="BP16" s="69">
        <f t="shared" si="7"/>
        <v>0</v>
      </c>
      <c r="BQ16" s="69">
        <f t="shared" si="7"/>
        <v>0</v>
      </c>
      <c r="BR16" s="69">
        <f t="shared" si="7"/>
        <v>0</v>
      </c>
      <c r="BS16" s="69">
        <f t="shared" si="7"/>
        <v>0</v>
      </c>
      <c r="BT16" s="69">
        <f t="shared" si="7"/>
        <v>0</v>
      </c>
      <c r="BU16" s="69">
        <f t="shared" si="7"/>
        <v>0</v>
      </c>
      <c r="BV16" s="73">
        <f t="shared" si="7"/>
        <v>0</v>
      </c>
      <c r="CA16" s="95"/>
      <c r="CB16" s="87">
        <f>IF('CRASH INPUT'!D17="EBLT",'CRASH INPUT'!B17,0)</f>
        <v>0</v>
      </c>
      <c r="CC16" s="73"/>
      <c r="CD16" s="74">
        <f t="shared" si="8"/>
        <v>1</v>
      </c>
      <c r="CE16" s="69">
        <f t="shared" si="9"/>
        <v>0</v>
      </c>
      <c r="CF16" s="69">
        <f t="shared" si="9"/>
        <v>0</v>
      </c>
      <c r="CG16" s="69">
        <f t="shared" si="9"/>
        <v>0</v>
      </c>
      <c r="CH16" s="69">
        <f t="shared" si="9"/>
        <v>0</v>
      </c>
      <c r="CI16" s="69">
        <f t="shared" si="9"/>
        <v>0</v>
      </c>
      <c r="CJ16" s="69">
        <f t="shared" si="9"/>
        <v>0</v>
      </c>
      <c r="CK16" s="69">
        <f t="shared" si="9"/>
        <v>0</v>
      </c>
      <c r="CL16" s="69">
        <f t="shared" si="9"/>
        <v>0</v>
      </c>
      <c r="CM16" s="69">
        <f t="shared" si="9"/>
        <v>0</v>
      </c>
      <c r="CN16" s="69">
        <f t="shared" si="9"/>
        <v>0</v>
      </c>
      <c r="CO16" s="69">
        <f t="shared" si="10"/>
        <v>0</v>
      </c>
      <c r="CP16" s="69">
        <f t="shared" si="10"/>
        <v>0</v>
      </c>
      <c r="CQ16" s="69">
        <f t="shared" si="10"/>
        <v>0</v>
      </c>
      <c r="CR16" s="69">
        <f t="shared" si="10"/>
        <v>0</v>
      </c>
      <c r="CS16" s="69">
        <f t="shared" si="10"/>
        <v>0</v>
      </c>
      <c r="CT16" s="69">
        <f t="shared" si="10"/>
        <v>0</v>
      </c>
      <c r="CU16" s="69">
        <f t="shared" si="10"/>
        <v>0</v>
      </c>
      <c r="CV16" s="69">
        <f t="shared" si="10"/>
        <v>0</v>
      </c>
      <c r="CW16" s="69">
        <f t="shared" si="10"/>
        <v>0</v>
      </c>
      <c r="CX16" s="69">
        <f t="shared" si="10"/>
        <v>0</v>
      </c>
      <c r="CY16" s="69">
        <f t="shared" si="11"/>
        <v>0</v>
      </c>
      <c r="CZ16" s="69">
        <f t="shared" si="11"/>
        <v>0</v>
      </c>
      <c r="DA16" s="69">
        <f t="shared" si="11"/>
        <v>0</v>
      </c>
      <c r="DB16" s="69">
        <f t="shared" si="11"/>
        <v>0</v>
      </c>
      <c r="DC16" s="69">
        <f t="shared" si="11"/>
        <v>0</v>
      </c>
      <c r="DD16" s="69">
        <f t="shared" si="11"/>
        <v>0</v>
      </c>
      <c r="DE16" s="69">
        <f t="shared" si="11"/>
        <v>0</v>
      </c>
      <c r="DF16" s="69">
        <f t="shared" si="11"/>
        <v>0</v>
      </c>
      <c r="DG16" s="69">
        <f t="shared" si="11"/>
        <v>0</v>
      </c>
      <c r="DH16" s="73">
        <f t="shared" si="11"/>
        <v>0</v>
      </c>
      <c r="DN16" s="87">
        <f>IF('CRASH INPUT'!D17="WBLT",'CRASH INPUT'!B17,0)</f>
        <v>0</v>
      </c>
      <c r="DO16" s="73"/>
      <c r="DP16" s="74">
        <f t="shared" si="12"/>
        <v>1</v>
      </c>
      <c r="DQ16" s="69">
        <f t="shared" si="13"/>
        <v>0</v>
      </c>
      <c r="DR16" s="69">
        <f t="shared" si="13"/>
        <v>0</v>
      </c>
      <c r="DS16" s="69">
        <f t="shared" si="13"/>
        <v>0</v>
      </c>
      <c r="DT16" s="69">
        <f t="shared" si="13"/>
        <v>0</v>
      </c>
      <c r="DU16" s="69">
        <f t="shared" si="13"/>
        <v>0</v>
      </c>
      <c r="DV16" s="69">
        <f t="shared" si="13"/>
        <v>0</v>
      </c>
      <c r="DW16" s="69">
        <f t="shared" si="13"/>
        <v>0</v>
      </c>
      <c r="DX16" s="69">
        <f t="shared" si="13"/>
        <v>0</v>
      </c>
      <c r="DY16" s="69">
        <f t="shared" si="13"/>
        <v>0</v>
      </c>
      <c r="DZ16" s="69">
        <f t="shared" si="13"/>
        <v>0</v>
      </c>
      <c r="EA16" s="69">
        <f t="shared" si="14"/>
        <v>0</v>
      </c>
      <c r="EB16" s="69">
        <f t="shared" si="14"/>
        <v>0</v>
      </c>
      <c r="EC16" s="69">
        <f t="shared" si="14"/>
        <v>0</v>
      </c>
      <c r="ED16" s="69">
        <f t="shared" si="14"/>
        <v>0</v>
      </c>
      <c r="EE16" s="69">
        <f t="shared" si="14"/>
        <v>0</v>
      </c>
      <c r="EF16" s="69">
        <f t="shared" si="14"/>
        <v>0</v>
      </c>
      <c r="EG16" s="69">
        <f t="shared" si="14"/>
        <v>0</v>
      </c>
      <c r="EH16" s="69">
        <f t="shared" si="14"/>
        <v>0</v>
      </c>
      <c r="EI16" s="69">
        <f t="shared" si="14"/>
        <v>0</v>
      </c>
      <c r="EJ16" s="69">
        <f t="shared" si="14"/>
        <v>0</v>
      </c>
      <c r="EK16" s="69">
        <f t="shared" si="15"/>
        <v>0</v>
      </c>
      <c r="EL16" s="69">
        <f t="shared" si="15"/>
        <v>0</v>
      </c>
      <c r="EM16" s="69">
        <f t="shared" si="15"/>
        <v>0</v>
      </c>
      <c r="EN16" s="69">
        <f t="shared" si="15"/>
        <v>0</v>
      </c>
      <c r="EO16" s="69">
        <f t="shared" si="15"/>
        <v>0</v>
      </c>
      <c r="EP16" s="69">
        <f t="shared" si="15"/>
        <v>0</v>
      </c>
      <c r="EQ16" s="69">
        <f t="shared" si="15"/>
        <v>0</v>
      </c>
      <c r="ER16" s="69">
        <f t="shared" si="15"/>
        <v>0</v>
      </c>
      <c r="ES16" s="69">
        <f t="shared" si="15"/>
        <v>0</v>
      </c>
      <c r="ET16" s="73">
        <f t="shared" si="15"/>
        <v>0</v>
      </c>
    </row>
    <row r="17" spans="1:150" x14ac:dyDescent="0.3">
      <c r="A17" s="97">
        <v>46388</v>
      </c>
      <c r="B17" s="100">
        <v>46388</v>
      </c>
      <c r="D17" s="87">
        <f>IF('CRASH INPUT'!D18="NBLT",'CRASH INPUT'!B18,0)</f>
        <v>0</v>
      </c>
      <c r="E17" s="73"/>
      <c r="F17" s="74">
        <f t="shared" si="0"/>
        <v>1</v>
      </c>
      <c r="G17" s="69">
        <f t="shared" si="1"/>
        <v>0</v>
      </c>
      <c r="H17" s="69">
        <f t="shared" si="1"/>
        <v>0</v>
      </c>
      <c r="I17" s="69">
        <f t="shared" si="1"/>
        <v>0</v>
      </c>
      <c r="J17" s="69">
        <f t="shared" si="1"/>
        <v>0</v>
      </c>
      <c r="K17" s="69">
        <f t="shared" si="1"/>
        <v>0</v>
      </c>
      <c r="L17" s="69">
        <f t="shared" si="1"/>
        <v>0</v>
      </c>
      <c r="M17" s="69">
        <f t="shared" si="1"/>
        <v>0</v>
      </c>
      <c r="N17" s="69">
        <f t="shared" si="1"/>
        <v>0</v>
      </c>
      <c r="O17" s="69">
        <f t="shared" si="1"/>
        <v>0</v>
      </c>
      <c r="P17" s="69">
        <f t="shared" si="1"/>
        <v>0</v>
      </c>
      <c r="Q17" s="69">
        <f t="shared" si="2"/>
        <v>0</v>
      </c>
      <c r="R17" s="69">
        <f t="shared" si="2"/>
        <v>0</v>
      </c>
      <c r="S17" s="69">
        <f t="shared" si="2"/>
        <v>0</v>
      </c>
      <c r="T17" s="69">
        <f t="shared" si="2"/>
        <v>0</v>
      </c>
      <c r="U17" s="69">
        <f t="shared" si="2"/>
        <v>0</v>
      </c>
      <c r="V17" s="69">
        <f t="shared" si="2"/>
        <v>0</v>
      </c>
      <c r="W17" s="69">
        <f t="shared" si="2"/>
        <v>0</v>
      </c>
      <c r="X17" s="69">
        <f t="shared" si="2"/>
        <v>0</v>
      </c>
      <c r="Y17" s="69">
        <f t="shared" si="2"/>
        <v>0</v>
      </c>
      <c r="Z17" s="69">
        <f t="shared" si="2"/>
        <v>0</v>
      </c>
      <c r="AA17" s="69">
        <f t="shared" si="3"/>
        <v>0</v>
      </c>
      <c r="AB17" s="69">
        <f t="shared" si="3"/>
        <v>0</v>
      </c>
      <c r="AC17" s="69">
        <f t="shared" si="3"/>
        <v>0</v>
      </c>
      <c r="AD17" s="69">
        <f t="shared" si="3"/>
        <v>0</v>
      </c>
      <c r="AE17" s="69">
        <f t="shared" si="3"/>
        <v>0</v>
      </c>
      <c r="AF17" s="69">
        <f t="shared" si="3"/>
        <v>0</v>
      </c>
      <c r="AG17" s="69">
        <f t="shared" si="3"/>
        <v>0</v>
      </c>
      <c r="AH17" s="69">
        <f t="shared" si="3"/>
        <v>0</v>
      </c>
      <c r="AI17" s="69">
        <f t="shared" si="3"/>
        <v>0</v>
      </c>
      <c r="AJ17" s="73">
        <f t="shared" si="3"/>
        <v>0</v>
      </c>
      <c r="AP17" s="87">
        <f>IF('CRASH INPUT'!D18="SBLT",'CRASH INPUT'!B18,0)</f>
        <v>0</v>
      </c>
      <c r="AQ17" s="73"/>
      <c r="AR17" s="74">
        <f t="shared" si="4"/>
        <v>1</v>
      </c>
      <c r="AS17" s="69">
        <f t="shared" si="5"/>
        <v>0</v>
      </c>
      <c r="AT17" s="69">
        <f t="shared" si="5"/>
        <v>0</v>
      </c>
      <c r="AU17" s="69">
        <f t="shared" si="5"/>
        <v>0</v>
      </c>
      <c r="AV17" s="69">
        <f t="shared" si="5"/>
        <v>0</v>
      </c>
      <c r="AW17" s="69">
        <f t="shared" si="5"/>
        <v>0</v>
      </c>
      <c r="AX17" s="69">
        <f t="shared" si="5"/>
        <v>0</v>
      </c>
      <c r="AY17" s="69">
        <f t="shared" si="5"/>
        <v>0</v>
      </c>
      <c r="AZ17" s="69">
        <f t="shared" si="5"/>
        <v>0</v>
      </c>
      <c r="BA17" s="69">
        <f t="shared" si="5"/>
        <v>0</v>
      </c>
      <c r="BB17" s="69">
        <f t="shared" si="5"/>
        <v>0</v>
      </c>
      <c r="BC17" s="69">
        <f t="shared" si="6"/>
        <v>0</v>
      </c>
      <c r="BD17" s="69">
        <f t="shared" si="6"/>
        <v>0</v>
      </c>
      <c r="BE17" s="69">
        <f t="shared" si="6"/>
        <v>0</v>
      </c>
      <c r="BF17" s="69">
        <f t="shared" si="6"/>
        <v>0</v>
      </c>
      <c r="BG17" s="69">
        <f t="shared" si="6"/>
        <v>0</v>
      </c>
      <c r="BH17" s="69">
        <f t="shared" si="6"/>
        <v>0</v>
      </c>
      <c r="BI17" s="69">
        <f t="shared" si="6"/>
        <v>0</v>
      </c>
      <c r="BJ17" s="69">
        <f t="shared" si="6"/>
        <v>0</v>
      </c>
      <c r="BK17" s="69">
        <f t="shared" si="6"/>
        <v>0</v>
      </c>
      <c r="BL17" s="69">
        <f t="shared" si="6"/>
        <v>0</v>
      </c>
      <c r="BM17" s="69">
        <f t="shared" si="7"/>
        <v>0</v>
      </c>
      <c r="BN17" s="69">
        <f t="shared" si="7"/>
        <v>0</v>
      </c>
      <c r="BO17" s="69">
        <f t="shared" si="7"/>
        <v>0</v>
      </c>
      <c r="BP17" s="69">
        <f t="shared" si="7"/>
        <v>0</v>
      </c>
      <c r="BQ17" s="69">
        <f t="shared" si="7"/>
        <v>0</v>
      </c>
      <c r="BR17" s="69">
        <f t="shared" si="7"/>
        <v>0</v>
      </c>
      <c r="BS17" s="69">
        <f t="shared" si="7"/>
        <v>0</v>
      </c>
      <c r="BT17" s="69">
        <f t="shared" si="7"/>
        <v>0</v>
      </c>
      <c r="BU17" s="69">
        <f t="shared" si="7"/>
        <v>0</v>
      </c>
      <c r="BV17" s="73">
        <f t="shared" si="7"/>
        <v>0</v>
      </c>
      <c r="CA17" s="95"/>
      <c r="CB17" s="87">
        <f>IF('CRASH INPUT'!D18="EBLT",'CRASH INPUT'!B18,0)</f>
        <v>0</v>
      </c>
      <c r="CC17" s="73"/>
      <c r="CD17" s="74">
        <f t="shared" si="8"/>
        <v>1</v>
      </c>
      <c r="CE17" s="69">
        <f t="shared" si="9"/>
        <v>0</v>
      </c>
      <c r="CF17" s="69">
        <f t="shared" si="9"/>
        <v>0</v>
      </c>
      <c r="CG17" s="69">
        <f t="shared" si="9"/>
        <v>0</v>
      </c>
      <c r="CH17" s="69">
        <f t="shared" si="9"/>
        <v>0</v>
      </c>
      <c r="CI17" s="69">
        <f t="shared" si="9"/>
        <v>0</v>
      </c>
      <c r="CJ17" s="69">
        <f t="shared" si="9"/>
        <v>0</v>
      </c>
      <c r="CK17" s="69">
        <f t="shared" si="9"/>
        <v>0</v>
      </c>
      <c r="CL17" s="69">
        <f t="shared" si="9"/>
        <v>0</v>
      </c>
      <c r="CM17" s="69">
        <f t="shared" si="9"/>
        <v>0</v>
      </c>
      <c r="CN17" s="69">
        <f t="shared" si="9"/>
        <v>0</v>
      </c>
      <c r="CO17" s="69">
        <f t="shared" si="10"/>
        <v>0</v>
      </c>
      <c r="CP17" s="69">
        <f t="shared" si="10"/>
        <v>0</v>
      </c>
      <c r="CQ17" s="69">
        <f t="shared" si="10"/>
        <v>0</v>
      </c>
      <c r="CR17" s="69">
        <f t="shared" si="10"/>
        <v>0</v>
      </c>
      <c r="CS17" s="69">
        <f t="shared" si="10"/>
        <v>0</v>
      </c>
      <c r="CT17" s="69">
        <f t="shared" si="10"/>
        <v>0</v>
      </c>
      <c r="CU17" s="69">
        <f t="shared" si="10"/>
        <v>0</v>
      </c>
      <c r="CV17" s="69">
        <f t="shared" si="10"/>
        <v>0</v>
      </c>
      <c r="CW17" s="69">
        <f t="shared" si="10"/>
        <v>0</v>
      </c>
      <c r="CX17" s="69">
        <f t="shared" si="10"/>
        <v>0</v>
      </c>
      <c r="CY17" s="69">
        <f t="shared" si="11"/>
        <v>0</v>
      </c>
      <c r="CZ17" s="69">
        <f t="shared" si="11"/>
        <v>0</v>
      </c>
      <c r="DA17" s="69">
        <f t="shared" si="11"/>
        <v>0</v>
      </c>
      <c r="DB17" s="69">
        <f t="shared" si="11"/>
        <v>0</v>
      </c>
      <c r="DC17" s="69">
        <f t="shared" si="11"/>
        <v>0</v>
      </c>
      <c r="DD17" s="69">
        <f t="shared" si="11"/>
        <v>0</v>
      </c>
      <c r="DE17" s="69">
        <f t="shared" si="11"/>
        <v>0</v>
      </c>
      <c r="DF17" s="69">
        <f t="shared" si="11"/>
        <v>0</v>
      </c>
      <c r="DG17" s="69">
        <f t="shared" si="11"/>
        <v>0</v>
      </c>
      <c r="DH17" s="73">
        <f t="shared" si="11"/>
        <v>0</v>
      </c>
      <c r="DN17" s="87">
        <f>IF('CRASH INPUT'!D18="WBLT",'CRASH INPUT'!B18,0)</f>
        <v>0</v>
      </c>
      <c r="DO17" s="73"/>
      <c r="DP17" s="74">
        <f t="shared" si="12"/>
        <v>1</v>
      </c>
      <c r="DQ17" s="69">
        <f t="shared" si="13"/>
        <v>0</v>
      </c>
      <c r="DR17" s="69">
        <f t="shared" si="13"/>
        <v>0</v>
      </c>
      <c r="DS17" s="69">
        <f t="shared" si="13"/>
        <v>0</v>
      </c>
      <c r="DT17" s="69">
        <f t="shared" si="13"/>
        <v>0</v>
      </c>
      <c r="DU17" s="69">
        <f t="shared" si="13"/>
        <v>0</v>
      </c>
      <c r="DV17" s="69">
        <f t="shared" si="13"/>
        <v>0</v>
      </c>
      <c r="DW17" s="69">
        <f t="shared" si="13"/>
        <v>0</v>
      </c>
      <c r="DX17" s="69">
        <f t="shared" si="13"/>
        <v>0</v>
      </c>
      <c r="DY17" s="69">
        <f t="shared" si="13"/>
        <v>0</v>
      </c>
      <c r="DZ17" s="69">
        <f t="shared" si="13"/>
        <v>0</v>
      </c>
      <c r="EA17" s="69">
        <f t="shared" si="14"/>
        <v>0</v>
      </c>
      <c r="EB17" s="69">
        <f t="shared" si="14"/>
        <v>0</v>
      </c>
      <c r="EC17" s="69">
        <f t="shared" si="14"/>
        <v>0</v>
      </c>
      <c r="ED17" s="69">
        <f t="shared" si="14"/>
        <v>0</v>
      </c>
      <c r="EE17" s="69">
        <f t="shared" si="14"/>
        <v>0</v>
      </c>
      <c r="EF17" s="69">
        <f t="shared" si="14"/>
        <v>0</v>
      </c>
      <c r="EG17" s="69">
        <f t="shared" si="14"/>
        <v>0</v>
      </c>
      <c r="EH17" s="69">
        <f t="shared" si="14"/>
        <v>0</v>
      </c>
      <c r="EI17" s="69">
        <f t="shared" si="14"/>
        <v>0</v>
      </c>
      <c r="EJ17" s="69">
        <f t="shared" si="14"/>
        <v>0</v>
      </c>
      <c r="EK17" s="69">
        <f t="shared" si="15"/>
        <v>0</v>
      </c>
      <c r="EL17" s="69">
        <f t="shared" si="15"/>
        <v>0</v>
      </c>
      <c r="EM17" s="69">
        <f t="shared" si="15"/>
        <v>0</v>
      </c>
      <c r="EN17" s="69">
        <f t="shared" si="15"/>
        <v>0</v>
      </c>
      <c r="EO17" s="69">
        <f t="shared" si="15"/>
        <v>0</v>
      </c>
      <c r="EP17" s="69">
        <f t="shared" si="15"/>
        <v>0</v>
      </c>
      <c r="EQ17" s="69">
        <f t="shared" si="15"/>
        <v>0</v>
      </c>
      <c r="ER17" s="69">
        <f t="shared" si="15"/>
        <v>0</v>
      </c>
      <c r="ES17" s="69">
        <f t="shared" si="15"/>
        <v>0</v>
      </c>
      <c r="ET17" s="73">
        <f t="shared" si="15"/>
        <v>0</v>
      </c>
    </row>
    <row r="18" spans="1:150" x14ac:dyDescent="0.3">
      <c r="A18" s="97">
        <v>46753</v>
      </c>
      <c r="B18" s="93">
        <v>46753</v>
      </c>
      <c r="D18" s="87">
        <f>IF('CRASH INPUT'!D19="NBLT",'CRASH INPUT'!B19,0)</f>
        <v>0</v>
      </c>
      <c r="E18" s="73"/>
      <c r="F18" s="74">
        <f t="shared" si="0"/>
        <v>1</v>
      </c>
      <c r="G18" s="69">
        <f t="shared" si="1"/>
        <v>0</v>
      </c>
      <c r="H18" s="69">
        <f t="shared" si="1"/>
        <v>0</v>
      </c>
      <c r="I18" s="69">
        <f t="shared" si="1"/>
        <v>0</v>
      </c>
      <c r="J18" s="69">
        <f t="shared" si="1"/>
        <v>0</v>
      </c>
      <c r="K18" s="69">
        <f t="shared" si="1"/>
        <v>0</v>
      </c>
      <c r="L18" s="69">
        <f t="shared" si="1"/>
        <v>0</v>
      </c>
      <c r="M18" s="69">
        <f t="shared" si="1"/>
        <v>0</v>
      </c>
      <c r="N18" s="69">
        <f t="shared" si="1"/>
        <v>0</v>
      </c>
      <c r="O18" s="69">
        <f t="shared" si="1"/>
        <v>0</v>
      </c>
      <c r="P18" s="69">
        <f t="shared" si="1"/>
        <v>0</v>
      </c>
      <c r="Q18" s="69">
        <f t="shared" si="2"/>
        <v>0</v>
      </c>
      <c r="R18" s="69">
        <f t="shared" si="2"/>
        <v>0</v>
      </c>
      <c r="S18" s="69">
        <f t="shared" si="2"/>
        <v>0</v>
      </c>
      <c r="T18" s="69">
        <f t="shared" si="2"/>
        <v>0</v>
      </c>
      <c r="U18" s="69">
        <f t="shared" si="2"/>
        <v>0</v>
      </c>
      <c r="V18" s="69">
        <f t="shared" si="2"/>
        <v>0</v>
      </c>
      <c r="W18" s="69">
        <f t="shared" si="2"/>
        <v>0</v>
      </c>
      <c r="X18" s="69">
        <f t="shared" si="2"/>
        <v>0</v>
      </c>
      <c r="Y18" s="69">
        <f t="shared" si="2"/>
        <v>0</v>
      </c>
      <c r="Z18" s="69">
        <f t="shared" si="2"/>
        <v>0</v>
      </c>
      <c r="AA18" s="69">
        <f t="shared" si="3"/>
        <v>0</v>
      </c>
      <c r="AB18" s="69">
        <f t="shared" si="3"/>
        <v>0</v>
      </c>
      <c r="AC18" s="69">
        <f t="shared" si="3"/>
        <v>0</v>
      </c>
      <c r="AD18" s="69">
        <f t="shared" si="3"/>
        <v>0</v>
      </c>
      <c r="AE18" s="69">
        <f t="shared" si="3"/>
        <v>0</v>
      </c>
      <c r="AF18" s="69">
        <f t="shared" si="3"/>
        <v>0</v>
      </c>
      <c r="AG18" s="69">
        <f t="shared" si="3"/>
        <v>0</v>
      </c>
      <c r="AH18" s="69">
        <f t="shared" si="3"/>
        <v>0</v>
      </c>
      <c r="AI18" s="69">
        <f t="shared" si="3"/>
        <v>0</v>
      </c>
      <c r="AJ18" s="73">
        <f t="shared" si="3"/>
        <v>0</v>
      </c>
      <c r="AP18" s="87">
        <f>IF('CRASH INPUT'!D19="SBLT",'CRASH INPUT'!B19,0)</f>
        <v>0</v>
      </c>
      <c r="AQ18" s="73"/>
      <c r="AR18" s="74">
        <f t="shared" si="4"/>
        <v>1</v>
      </c>
      <c r="AS18" s="69">
        <f t="shared" si="5"/>
        <v>0</v>
      </c>
      <c r="AT18" s="69">
        <f t="shared" si="5"/>
        <v>0</v>
      </c>
      <c r="AU18" s="69">
        <f t="shared" si="5"/>
        <v>0</v>
      </c>
      <c r="AV18" s="69">
        <f t="shared" si="5"/>
        <v>0</v>
      </c>
      <c r="AW18" s="69">
        <f t="shared" si="5"/>
        <v>0</v>
      </c>
      <c r="AX18" s="69">
        <f t="shared" si="5"/>
        <v>0</v>
      </c>
      <c r="AY18" s="69">
        <f t="shared" si="5"/>
        <v>0</v>
      </c>
      <c r="AZ18" s="69">
        <f t="shared" si="5"/>
        <v>0</v>
      </c>
      <c r="BA18" s="69">
        <f t="shared" si="5"/>
        <v>0</v>
      </c>
      <c r="BB18" s="69">
        <f t="shared" si="5"/>
        <v>0</v>
      </c>
      <c r="BC18" s="69">
        <f t="shared" si="6"/>
        <v>0</v>
      </c>
      <c r="BD18" s="69">
        <f t="shared" si="6"/>
        <v>0</v>
      </c>
      <c r="BE18" s="69">
        <f t="shared" si="6"/>
        <v>0</v>
      </c>
      <c r="BF18" s="69">
        <f t="shared" si="6"/>
        <v>0</v>
      </c>
      <c r="BG18" s="69">
        <f t="shared" si="6"/>
        <v>0</v>
      </c>
      <c r="BH18" s="69">
        <f t="shared" si="6"/>
        <v>0</v>
      </c>
      <c r="BI18" s="69">
        <f t="shared" si="6"/>
        <v>0</v>
      </c>
      <c r="BJ18" s="69">
        <f t="shared" si="6"/>
        <v>0</v>
      </c>
      <c r="BK18" s="69">
        <f t="shared" si="6"/>
        <v>0</v>
      </c>
      <c r="BL18" s="69">
        <f t="shared" si="6"/>
        <v>0</v>
      </c>
      <c r="BM18" s="69">
        <f t="shared" si="7"/>
        <v>0</v>
      </c>
      <c r="BN18" s="69">
        <f t="shared" si="7"/>
        <v>0</v>
      </c>
      <c r="BO18" s="69">
        <f t="shared" si="7"/>
        <v>0</v>
      </c>
      <c r="BP18" s="69">
        <f t="shared" si="7"/>
        <v>0</v>
      </c>
      <c r="BQ18" s="69">
        <f t="shared" si="7"/>
        <v>0</v>
      </c>
      <c r="BR18" s="69">
        <f t="shared" si="7"/>
        <v>0</v>
      </c>
      <c r="BS18" s="69">
        <f t="shared" si="7"/>
        <v>0</v>
      </c>
      <c r="BT18" s="69">
        <f t="shared" si="7"/>
        <v>0</v>
      </c>
      <c r="BU18" s="69">
        <f t="shared" si="7"/>
        <v>0</v>
      </c>
      <c r="BV18" s="73">
        <f t="shared" si="7"/>
        <v>0</v>
      </c>
      <c r="CB18" s="87">
        <f>IF('CRASH INPUT'!D19="EBLT",'CRASH INPUT'!B19,0)</f>
        <v>0</v>
      </c>
      <c r="CC18" s="73"/>
      <c r="CD18" s="74">
        <f t="shared" si="8"/>
        <v>1</v>
      </c>
      <c r="CE18" s="69">
        <f t="shared" si="9"/>
        <v>0</v>
      </c>
      <c r="CF18" s="69">
        <f t="shared" si="9"/>
        <v>0</v>
      </c>
      <c r="CG18" s="69">
        <f t="shared" si="9"/>
        <v>0</v>
      </c>
      <c r="CH18" s="69">
        <f t="shared" si="9"/>
        <v>0</v>
      </c>
      <c r="CI18" s="69">
        <f t="shared" si="9"/>
        <v>0</v>
      </c>
      <c r="CJ18" s="69">
        <f t="shared" si="9"/>
        <v>0</v>
      </c>
      <c r="CK18" s="69">
        <f t="shared" si="9"/>
        <v>0</v>
      </c>
      <c r="CL18" s="69">
        <f t="shared" si="9"/>
        <v>0</v>
      </c>
      <c r="CM18" s="69">
        <f t="shared" si="9"/>
        <v>0</v>
      </c>
      <c r="CN18" s="69">
        <f t="shared" si="9"/>
        <v>0</v>
      </c>
      <c r="CO18" s="69">
        <f t="shared" si="10"/>
        <v>0</v>
      </c>
      <c r="CP18" s="69">
        <f t="shared" si="10"/>
        <v>0</v>
      </c>
      <c r="CQ18" s="69">
        <f t="shared" si="10"/>
        <v>0</v>
      </c>
      <c r="CR18" s="69">
        <f t="shared" si="10"/>
        <v>0</v>
      </c>
      <c r="CS18" s="69">
        <f t="shared" si="10"/>
        <v>0</v>
      </c>
      <c r="CT18" s="69">
        <f t="shared" si="10"/>
        <v>0</v>
      </c>
      <c r="CU18" s="69">
        <f t="shared" si="10"/>
        <v>0</v>
      </c>
      <c r="CV18" s="69">
        <f t="shared" si="10"/>
        <v>0</v>
      </c>
      <c r="CW18" s="69">
        <f t="shared" si="10"/>
        <v>0</v>
      </c>
      <c r="CX18" s="69">
        <f t="shared" si="10"/>
        <v>0</v>
      </c>
      <c r="CY18" s="69">
        <f t="shared" si="11"/>
        <v>0</v>
      </c>
      <c r="CZ18" s="69">
        <f t="shared" si="11"/>
        <v>0</v>
      </c>
      <c r="DA18" s="69">
        <f t="shared" si="11"/>
        <v>0</v>
      </c>
      <c r="DB18" s="69">
        <f t="shared" si="11"/>
        <v>0</v>
      </c>
      <c r="DC18" s="69">
        <f t="shared" si="11"/>
        <v>0</v>
      </c>
      <c r="DD18" s="69">
        <f t="shared" si="11"/>
        <v>0</v>
      </c>
      <c r="DE18" s="69">
        <f t="shared" si="11"/>
        <v>0</v>
      </c>
      <c r="DF18" s="69">
        <f t="shared" si="11"/>
        <v>0</v>
      </c>
      <c r="DG18" s="69">
        <f t="shared" si="11"/>
        <v>0</v>
      </c>
      <c r="DH18" s="73">
        <f t="shared" si="11"/>
        <v>0</v>
      </c>
      <c r="DN18" s="87">
        <f>IF('CRASH INPUT'!D19="WBLT",'CRASH INPUT'!B19,0)</f>
        <v>0</v>
      </c>
      <c r="DO18" s="73"/>
      <c r="DP18" s="74">
        <f t="shared" si="12"/>
        <v>1</v>
      </c>
      <c r="DQ18" s="69">
        <f t="shared" si="13"/>
        <v>0</v>
      </c>
      <c r="DR18" s="69">
        <f t="shared" si="13"/>
        <v>0</v>
      </c>
      <c r="DS18" s="69">
        <f t="shared" si="13"/>
        <v>0</v>
      </c>
      <c r="DT18" s="69">
        <f t="shared" si="13"/>
        <v>0</v>
      </c>
      <c r="DU18" s="69">
        <f t="shared" si="13"/>
        <v>0</v>
      </c>
      <c r="DV18" s="69">
        <f t="shared" si="13"/>
        <v>0</v>
      </c>
      <c r="DW18" s="69">
        <f t="shared" si="13"/>
        <v>0</v>
      </c>
      <c r="DX18" s="69">
        <f t="shared" si="13"/>
        <v>0</v>
      </c>
      <c r="DY18" s="69">
        <f t="shared" si="13"/>
        <v>0</v>
      </c>
      <c r="DZ18" s="69">
        <f t="shared" si="13"/>
        <v>0</v>
      </c>
      <c r="EA18" s="69">
        <f t="shared" si="14"/>
        <v>0</v>
      </c>
      <c r="EB18" s="69">
        <f t="shared" si="14"/>
        <v>0</v>
      </c>
      <c r="EC18" s="69">
        <f t="shared" si="14"/>
        <v>0</v>
      </c>
      <c r="ED18" s="69">
        <f t="shared" si="14"/>
        <v>0</v>
      </c>
      <c r="EE18" s="69">
        <f t="shared" si="14"/>
        <v>0</v>
      </c>
      <c r="EF18" s="69">
        <f t="shared" si="14"/>
        <v>0</v>
      </c>
      <c r="EG18" s="69">
        <f t="shared" si="14"/>
        <v>0</v>
      </c>
      <c r="EH18" s="69">
        <f t="shared" si="14"/>
        <v>0</v>
      </c>
      <c r="EI18" s="69">
        <f t="shared" si="14"/>
        <v>0</v>
      </c>
      <c r="EJ18" s="69">
        <f t="shared" si="14"/>
        <v>0</v>
      </c>
      <c r="EK18" s="69">
        <f t="shared" si="15"/>
        <v>0</v>
      </c>
      <c r="EL18" s="69">
        <f t="shared" si="15"/>
        <v>0</v>
      </c>
      <c r="EM18" s="69">
        <f t="shared" si="15"/>
        <v>0</v>
      </c>
      <c r="EN18" s="69">
        <f t="shared" si="15"/>
        <v>0</v>
      </c>
      <c r="EO18" s="69">
        <f t="shared" si="15"/>
        <v>0</v>
      </c>
      <c r="EP18" s="69">
        <f t="shared" si="15"/>
        <v>0</v>
      </c>
      <c r="EQ18" s="69">
        <f t="shared" si="15"/>
        <v>0</v>
      </c>
      <c r="ER18" s="69">
        <f t="shared" si="15"/>
        <v>0</v>
      </c>
      <c r="ES18" s="69">
        <f t="shared" si="15"/>
        <v>0</v>
      </c>
      <c r="ET18" s="73">
        <f t="shared" si="15"/>
        <v>0</v>
      </c>
    </row>
    <row r="19" spans="1:150" x14ac:dyDescent="0.3">
      <c r="A19" s="97">
        <v>47119</v>
      </c>
      <c r="B19" s="93">
        <v>47119</v>
      </c>
      <c r="D19" s="87">
        <f>IF('CRASH INPUT'!D20="NBLT",'CRASH INPUT'!B20,0)</f>
        <v>0</v>
      </c>
      <c r="E19" s="73"/>
      <c r="F19" s="74">
        <f t="shared" si="0"/>
        <v>1</v>
      </c>
      <c r="G19" s="69">
        <f t="shared" ref="G19:P28" si="16">IF($F19=G$8, $D19, 0)</f>
        <v>0</v>
      </c>
      <c r="H19" s="69">
        <f t="shared" si="16"/>
        <v>0</v>
      </c>
      <c r="I19" s="69">
        <f t="shared" si="16"/>
        <v>0</v>
      </c>
      <c r="J19" s="69">
        <f t="shared" si="16"/>
        <v>0</v>
      </c>
      <c r="K19" s="69">
        <f t="shared" si="16"/>
        <v>0</v>
      </c>
      <c r="L19" s="69">
        <f t="shared" si="16"/>
        <v>0</v>
      </c>
      <c r="M19" s="69">
        <f t="shared" si="16"/>
        <v>0</v>
      </c>
      <c r="N19" s="69">
        <f t="shared" si="16"/>
        <v>0</v>
      </c>
      <c r="O19" s="69">
        <f t="shared" si="16"/>
        <v>0</v>
      </c>
      <c r="P19" s="69">
        <f t="shared" si="16"/>
        <v>0</v>
      </c>
      <c r="Q19" s="69">
        <f t="shared" ref="Q19:Z28" si="17">IF($F19=Q$8, $D19, 0)</f>
        <v>0</v>
      </c>
      <c r="R19" s="69">
        <f t="shared" si="17"/>
        <v>0</v>
      </c>
      <c r="S19" s="69">
        <f t="shared" si="17"/>
        <v>0</v>
      </c>
      <c r="T19" s="69">
        <f t="shared" si="17"/>
        <v>0</v>
      </c>
      <c r="U19" s="69">
        <f t="shared" si="17"/>
        <v>0</v>
      </c>
      <c r="V19" s="69">
        <f t="shared" si="17"/>
        <v>0</v>
      </c>
      <c r="W19" s="69">
        <f t="shared" si="17"/>
        <v>0</v>
      </c>
      <c r="X19" s="69">
        <f t="shared" si="17"/>
        <v>0</v>
      </c>
      <c r="Y19" s="69">
        <f t="shared" si="17"/>
        <v>0</v>
      </c>
      <c r="Z19" s="69">
        <f t="shared" si="17"/>
        <v>0</v>
      </c>
      <c r="AA19" s="69">
        <f t="shared" ref="AA19:AJ28" si="18">IF($F19=AA$8, $D19, 0)</f>
        <v>0</v>
      </c>
      <c r="AB19" s="69">
        <f t="shared" si="18"/>
        <v>0</v>
      </c>
      <c r="AC19" s="69">
        <f t="shared" si="18"/>
        <v>0</v>
      </c>
      <c r="AD19" s="69">
        <f t="shared" si="18"/>
        <v>0</v>
      </c>
      <c r="AE19" s="69">
        <f t="shared" si="18"/>
        <v>0</v>
      </c>
      <c r="AF19" s="69">
        <f t="shared" si="18"/>
        <v>0</v>
      </c>
      <c r="AG19" s="69">
        <f t="shared" si="18"/>
        <v>0</v>
      </c>
      <c r="AH19" s="69">
        <f t="shared" si="18"/>
        <v>0</v>
      </c>
      <c r="AI19" s="69">
        <f t="shared" si="18"/>
        <v>0</v>
      </c>
      <c r="AJ19" s="73">
        <f t="shared" si="18"/>
        <v>0</v>
      </c>
      <c r="AP19" s="87">
        <f>IF('CRASH INPUT'!D20="SBLT",'CRASH INPUT'!B20,0)</f>
        <v>0</v>
      </c>
      <c r="AQ19" s="73"/>
      <c r="AR19" s="74">
        <f t="shared" si="4"/>
        <v>1</v>
      </c>
      <c r="AS19" s="69">
        <f t="shared" ref="AS19:BB28" si="19">IF($AR19=AS$8, $AP19, 0)</f>
        <v>0</v>
      </c>
      <c r="AT19" s="69">
        <f t="shared" si="19"/>
        <v>0</v>
      </c>
      <c r="AU19" s="69">
        <f t="shared" si="19"/>
        <v>0</v>
      </c>
      <c r="AV19" s="69">
        <f t="shared" si="19"/>
        <v>0</v>
      </c>
      <c r="AW19" s="69">
        <f t="shared" si="19"/>
        <v>0</v>
      </c>
      <c r="AX19" s="69">
        <f t="shared" si="19"/>
        <v>0</v>
      </c>
      <c r="AY19" s="69">
        <f t="shared" si="19"/>
        <v>0</v>
      </c>
      <c r="AZ19" s="69">
        <f t="shared" si="19"/>
        <v>0</v>
      </c>
      <c r="BA19" s="69">
        <f t="shared" si="19"/>
        <v>0</v>
      </c>
      <c r="BB19" s="69">
        <f t="shared" si="19"/>
        <v>0</v>
      </c>
      <c r="BC19" s="69">
        <f t="shared" ref="BC19:BL28" si="20">IF($AR19=BC$8, $AP19, 0)</f>
        <v>0</v>
      </c>
      <c r="BD19" s="69">
        <f t="shared" si="20"/>
        <v>0</v>
      </c>
      <c r="BE19" s="69">
        <f t="shared" si="20"/>
        <v>0</v>
      </c>
      <c r="BF19" s="69">
        <f t="shared" si="20"/>
        <v>0</v>
      </c>
      <c r="BG19" s="69">
        <f t="shared" si="20"/>
        <v>0</v>
      </c>
      <c r="BH19" s="69">
        <f t="shared" si="20"/>
        <v>0</v>
      </c>
      <c r="BI19" s="69">
        <f t="shared" si="20"/>
        <v>0</v>
      </c>
      <c r="BJ19" s="69">
        <f t="shared" si="20"/>
        <v>0</v>
      </c>
      <c r="BK19" s="69">
        <f t="shared" si="20"/>
        <v>0</v>
      </c>
      <c r="BL19" s="69">
        <f t="shared" si="20"/>
        <v>0</v>
      </c>
      <c r="BM19" s="69">
        <f t="shared" ref="BM19:BV28" si="21">IF($AR19=BM$8, $AP19, 0)</f>
        <v>0</v>
      </c>
      <c r="BN19" s="69">
        <f t="shared" si="21"/>
        <v>0</v>
      </c>
      <c r="BO19" s="69">
        <f t="shared" si="21"/>
        <v>0</v>
      </c>
      <c r="BP19" s="69">
        <f t="shared" si="21"/>
        <v>0</v>
      </c>
      <c r="BQ19" s="69">
        <f t="shared" si="21"/>
        <v>0</v>
      </c>
      <c r="BR19" s="69">
        <f t="shared" si="21"/>
        <v>0</v>
      </c>
      <c r="BS19" s="69">
        <f t="shared" si="21"/>
        <v>0</v>
      </c>
      <c r="BT19" s="69">
        <f t="shared" si="21"/>
        <v>0</v>
      </c>
      <c r="BU19" s="69">
        <f t="shared" si="21"/>
        <v>0</v>
      </c>
      <c r="BV19" s="73">
        <f t="shared" si="21"/>
        <v>0</v>
      </c>
      <c r="CA19" s="81"/>
      <c r="CB19" s="87">
        <f>IF('CRASH INPUT'!D20="EBLT",'CRASH INPUT'!B20,0)</f>
        <v>0</v>
      </c>
      <c r="CC19" s="73"/>
      <c r="CD19" s="74">
        <f t="shared" si="8"/>
        <v>1</v>
      </c>
      <c r="CE19" s="69">
        <f t="shared" ref="CE19:CN28" si="22">IF($CD19=CE$8, $CB19, 0)</f>
        <v>0</v>
      </c>
      <c r="CF19" s="69">
        <f t="shared" si="22"/>
        <v>0</v>
      </c>
      <c r="CG19" s="69">
        <f t="shared" si="22"/>
        <v>0</v>
      </c>
      <c r="CH19" s="69">
        <f t="shared" si="22"/>
        <v>0</v>
      </c>
      <c r="CI19" s="69">
        <f t="shared" si="22"/>
        <v>0</v>
      </c>
      <c r="CJ19" s="69">
        <f t="shared" si="22"/>
        <v>0</v>
      </c>
      <c r="CK19" s="69">
        <f t="shared" si="22"/>
        <v>0</v>
      </c>
      <c r="CL19" s="69">
        <f t="shared" si="22"/>
        <v>0</v>
      </c>
      <c r="CM19" s="69">
        <f t="shared" si="22"/>
        <v>0</v>
      </c>
      <c r="CN19" s="69">
        <f t="shared" si="22"/>
        <v>0</v>
      </c>
      <c r="CO19" s="69">
        <f t="shared" ref="CO19:CX28" si="23">IF($CD19=CO$8, $CB19, 0)</f>
        <v>0</v>
      </c>
      <c r="CP19" s="69">
        <f t="shared" si="23"/>
        <v>0</v>
      </c>
      <c r="CQ19" s="69">
        <f t="shared" si="23"/>
        <v>0</v>
      </c>
      <c r="CR19" s="69">
        <f t="shared" si="23"/>
        <v>0</v>
      </c>
      <c r="CS19" s="69">
        <f t="shared" si="23"/>
        <v>0</v>
      </c>
      <c r="CT19" s="69">
        <f t="shared" si="23"/>
        <v>0</v>
      </c>
      <c r="CU19" s="69">
        <f t="shared" si="23"/>
        <v>0</v>
      </c>
      <c r="CV19" s="69">
        <f t="shared" si="23"/>
        <v>0</v>
      </c>
      <c r="CW19" s="69">
        <f t="shared" si="23"/>
        <v>0</v>
      </c>
      <c r="CX19" s="69">
        <f t="shared" si="23"/>
        <v>0</v>
      </c>
      <c r="CY19" s="69">
        <f t="shared" ref="CY19:DH28" si="24">IF($CD19=CY$8, $CB19, 0)</f>
        <v>0</v>
      </c>
      <c r="CZ19" s="69">
        <f t="shared" si="24"/>
        <v>0</v>
      </c>
      <c r="DA19" s="69">
        <f t="shared" si="24"/>
        <v>0</v>
      </c>
      <c r="DB19" s="69">
        <f t="shared" si="24"/>
        <v>0</v>
      </c>
      <c r="DC19" s="69">
        <f t="shared" si="24"/>
        <v>0</v>
      </c>
      <c r="DD19" s="69">
        <f t="shared" si="24"/>
        <v>0</v>
      </c>
      <c r="DE19" s="69">
        <f t="shared" si="24"/>
        <v>0</v>
      </c>
      <c r="DF19" s="69">
        <f t="shared" si="24"/>
        <v>0</v>
      </c>
      <c r="DG19" s="69">
        <f t="shared" si="24"/>
        <v>0</v>
      </c>
      <c r="DH19" s="73">
        <f t="shared" si="24"/>
        <v>0</v>
      </c>
      <c r="DN19" s="87">
        <f>IF('CRASH INPUT'!D20="WBLT",'CRASH INPUT'!B20,0)</f>
        <v>0</v>
      </c>
      <c r="DO19" s="73"/>
      <c r="DP19" s="74">
        <f t="shared" si="12"/>
        <v>1</v>
      </c>
      <c r="DQ19" s="69">
        <f t="shared" ref="DQ19:DZ28" si="25">IF($DP19=DQ$8, $DN19, 0)</f>
        <v>0</v>
      </c>
      <c r="DR19" s="69">
        <f t="shared" si="25"/>
        <v>0</v>
      </c>
      <c r="DS19" s="69">
        <f t="shared" si="25"/>
        <v>0</v>
      </c>
      <c r="DT19" s="69">
        <f t="shared" si="25"/>
        <v>0</v>
      </c>
      <c r="DU19" s="69">
        <f t="shared" si="25"/>
        <v>0</v>
      </c>
      <c r="DV19" s="69">
        <f t="shared" si="25"/>
        <v>0</v>
      </c>
      <c r="DW19" s="69">
        <f t="shared" si="25"/>
        <v>0</v>
      </c>
      <c r="DX19" s="69">
        <f t="shared" si="25"/>
        <v>0</v>
      </c>
      <c r="DY19" s="69">
        <f t="shared" si="25"/>
        <v>0</v>
      </c>
      <c r="DZ19" s="69">
        <f t="shared" si="25"/>
        <v>0</v>
      </c>
      <c r="EA19" s="69">
        <f t="shared" ref="EA19:EJ28" si="26">IF($DP19=EA$8, $DN19, 0)</f>
        <v>0</v>
      </c>
      <c r="EB19" s="69">
        <f t="shared" si="26"/>
        <v>0</v>
      </c>
      <c r="EC19" s="69">
        <f t="shared" si="26"/>
        <v>0</v>
      </c>
      <c r="ED19" s="69">
        <f t="shared" si="26"/>
        <v>0</v>
      </c>
      <c r="EE19" s="69">
        <f t="shared" si="26"/>
        <v>0</v>
      </c>
      <c r="EF19" s="69">
        <f t="shared" si="26"/>
        <v>0</v>
      </c>
      <c r="EG19" s="69">
        <f t="shared" si="26"/>
        <v>0</v>
      </c>
      <c r="EH19" s="69">
        <f t="shared" si="26"/>
        <v>0</v>
      </c>
      <c r="EI19" s="69">
        <f t="shared" si="26"/>
        <v>0</v>
      </c>
      <c r="EJ19" s="69">
        <f t="shared" si="26"/>
        <v>0</v>
      </c>
      <c r="EK19" s="69">
        <f t="shared" ref="EK19:ET28" si="27">IF($DP19=EK$8, $DN19, 0)</f>
        <v>0</v>
      </c>
      <c r="EL19" s="69">
        <f t="shared" si="27"/>
        <v>0</v>
      </c>
      <c r="EM19" s="69">
        <f t="shared" si="27"/>
        <v>0</v>
      </c>
      <c r="EN19" s="69">
        <f t="shared" si="27"/>
        <v>0</v>
      </c>
      <c r="EO19" s="69">
        <f t="shared" si="27"/>
        <v>0</v>
      </c>
      <c r="EP19" s="69">
        <f t="shared" si="27"/>
        <v>0</v>
      </c>
      <c r="EQ19" s="69">
        <f t="shared" si="27"/>
        <v>0</v>
      </c>
      <c r="ER19" s="69">
        <f t="shared" si="27"/>
        <v>0</v>
      </c>
      <c r="ES19" s="69">
        <f t="shared" si="27"/>
        <v>0</v>
      </c>
      <c r="ET19" s="73">
        <f t="shared" si="27"/>
        <v>0</v>
      </c>
    </row>
    <row r="20" spans="1:150" ht="15" thickBot="1" x14ac:dyDescent="0.35">
      <c r="A20" s="98">
        <v>47484</v>
      </c>
      <c r="B20" s="91">
        <v>47484</v>
      </c>
      <c r="D20" s="87">
        <f>IF('CRASH INPUT'!D21="NBLT",'CRASH INPUT'!B21,0)</f>
        <v>0</v>
      </c>
      <c r="E20" s="73"/>
      <c r="F20" s="74">
        <f t="shared" si="0"/>
        <v>1</v>
      </c>
      <c r="G20" s="69">
        <f t="shared" si="16"/>
        <v>0</v>
      </c>
      <c r="H20" s="69">
        <f t="shared" si="16"/>
        <v>0</v>
      </c>
      <c r="I20" s="69">
        <f t="shared" si="16"/>
        <v>0</v>
      </c>
      <c r="J20" s="69">
        <f t="shared" si="16"/>
        <v>0</v>
      </c>
      <c r="K20" s="69">
        <f t="shared" si="16"/>
        <v>0</v>
      </c>
      <c r="L20" s="69">
        <f t="shared" si="16"/>
        <v>0</v>
      </c>
      <c r="M20" s="69">
        <f t="shared" si="16"/>
        <v>0</v>
      </c>
      <c r="N20" s="69">
        <f t="shared" si="16"/>
        <v>0</v>
      </c>
      <c r="O20" s="69">
        <f t="shared" si="16"/>
        <v>0</v>
      </c>
      <c r="P20" s="69">
        <f t="shared" si="16"/>
        <v>0</v>
      </c>
      <c r="Q20" s="69">
        <f t="shared" si="17"/>
        <v>0</v>
      </c>
      <c r="R20" s="69">
        <f t="shared" si="17"/>
        <v>0</v>
      </c>
      <c r="S20" s="69">
        <f t="shared" si="17"/>
        <v>0</v>
      </c>
      <c r="T20" s="69">
        <f t="shared" si="17"/>
        <v>0</v>
      </c>
      <c r="U20" s="69">
        <f t="shared" si="17"/>
        <v>0</v>
      </c>
      <c r="V20" s="69">
        <f t="shared" si="17"/>
        <v>0</v>
      </c>
      <c r="W20" s="69">
        <f t="shared" si="17"/>
        <v>0</v>
      </c>
      <c r="X20" s="69">
        <f t="shared" si="17"/>
        <v>0</v>
      </c>
      <c r="Y20" s="69">
        <f t="shared" si="17"/>
        <v>0</v>
      </c>
      <c r="Z20" s="69">
        <f t="shared" si="17"/>
        <v>0</v>
      </c>
      <c r="AA20" s="69">
        <f t="shared" si="18"/>
        <v>0</v>
      </c>
      <c r="AB20" s="69">
        <f t="shared" si="18"/>
        <v>0</v>
      </c>
      <c r="AC20" s="69">
        <f t="shared" si="18"/>
        <v>0</v>
      </c>
      <c r="AD20" s="69">
        <f t="shared" si="18"/>
        <v>0</v>
      </c>
      <c r="AE20" s="69">
        <f t="shared" si="18"/>
        <v>0</v>
      </c>
      <c r="AF20" s="69">
        <f t="shared" si="18"/>
        <v>0</v>
      </c>
      <c r="AG20" s="69">
        <f t="shared" si="18"/>
        <v>0</v>
      </c>
      <c r="AH20" s="69">
        <f t="shared" si="18"/>
        <v>0</v>
      </c>
      <c r="AI20" s="69">
        <f t="shared" si="18"/>
        <v>0</v>
      </c>
      <c r="AJ20" s="73">
        <f t="shared" si="18"/>
        <v>0</v>
      </c>
      <c r="AP20" s="87">
        <f>IF('CRASH INPUT'!D21="SBLT",'CRASH INPUT'!B21,0)</f>
        <v>0</v>
      </c>
      <c r="AQ20" s="73"/>
      <c r="AR20" s="74">
        <f t="shared" si="4"/>
        <v>1</v>
      </c>
      <c r="AS20" s="69">
        <f t="shared" si="19"/>
        <v>0</v>
      </c>
      <c r="AT20" s="69">
        <f t="shared" si="19"/>
        <v>0</v>
      </c>
      <c r="AU20" s="69">
        <f t="shared" si="19"/>
        <v>0</v>
      </c>
      <c r="AV20" s="69">
        <f t="shared" si="19"/>
        <v>0</v>
      </c>
      <c r="AW20" s="69">
        <f t="shared" si="19"/>
        <v>0</v>
      </c>
      <c r="AX20" s="69">
        <f t="shared" si="19"/>
        <v>0</v>
      </c>
      <c r="AY20" s="69">
        <f t="shared" si="19"/>
        <v>0</v>
      </c>
      <c r="AZ20" s="69">
        <f t="shared" si="19"/>
        <v>0</v>
      </c>
      <c r="BA20" s="69">
        <f t="shared" si="19"/>
        <v>0</v>
      </c>
      <c r="BB20" s="69">
        <f t="shared" si="19"/>
        <v>0</v>
      </c>
      <c r="BC20" s="69">
        <f t="shared" si="20"/>
        <v>0</v>
      </c>
      <c r="BD20" s="69">
        <f t="shared" si="20"/>
        <v>0</v>
      </c>
      <c r="BE20" s="69">
        <f t="shared" si="20"/>
        <v>0</v>
      </c>
      <c r="BF20" s="69">
        <f t="shared" si="20"/>
        <v>0</v>
      </c>
      <c r="BG20" s="69">
        <f t="shared" si="20"/>
        <v>0</v>
      </c>
      <c r="BH20" s="69">
        <f t="shared" si="20"/>
        <v>0</v>
      </c>
      <c r="BI20" s="69">
        <f t="shared" si="20"/>
        <v>0</v>
      </c>
      <c r="BJ20" s="69">
        <f t="shared" si="20"/>
        <v>0</v>
      </c>
      <c r="BK20" s="69">
        <f t="shared" si="20"/>
        <v>0</v>
      </c>
      <c r="BL20" s="69">
        <f t="shared" si="20"/>
        <v>0</v>
      </c>
      <c r="BM20" s="69">
        <f t="shared" si="21"/>
        <v>0</v>
      </c>
      <c r="BN20" s="69">
        <f t="shared" si="21"/>
        <v>0</v>
      </c>
      <c r="BO20" s="69">
        <f t="shared" si="21"/>
        <v>0</v>
      </c>
      <c r="BP20" s="69">
        <f t="shared" si="21"/>
        <v>0</v>
      </c>
      <c r="BQ20" s="69">
        <f t="shared" si="21"/>
        <v>0</v>
      </c>
      <c r="BR20" s="69">
        <f t="shared" si="21"/>
        <v>0</v>
      </c>
      <c r="BS20" s="69">
        <f t="shared" si="21"/>
        <v>0</v>
      </c>
      <c r="BT20" s="69">
        <f t="shared" si="21"/>
        <v>0</v>
      </c>
      <c r="BU20" s="69">
        <f t="shared" si="21"/>
        <v>0</v>
      </c>
      <c r="BV20" s="73">
        <f t="shared" si="21"/>
        <v>0</v>
      </c>
      <c r="CB20" s="87">
        <f>IF('CRASH INPUT'!D21="EBLT",'CRASH INPUT'!B21,0)</f>
        <v>0</v>
      </c>
      <c r="CC20" s="73"/>
      <c r="CD20" s="74">
        <f t="shared" si="8"/>
        <v>1</v>
      </c>
      <c r="CE20" s="69">
        <f t="shared" si="22"/>
        <v>0</v>
      </c>
      <c r="CF20" s="69">
        <f t="shared" si="22"/>
        <v>0</v>
      </c>
      <c r="CG20" s="69">
        <f t="shared" si="22"/>
        <v>0</v>
      </c>
      <c r="CH20" s="69">
        <f t="shared" si="22"/>
        <v>0</v>
      </c>
      <c r="CI20" s="69">
        <f t="shared" si="22"/>
        <v>0</v>
      </c>
      <c r="CJ20" s="69">
        <f t="shared" si="22"/>
        <v>0</v>
      </c>
      <c r="CK20" s="69">
        <f t="shared" si="22"/>
        <v>0</v>
      </c>
      <c r="CL20" s="69">
        <f t="shared" si="22"/>
        <v>0</v>
      </c>
      <c r="CM20" s="69">
        <f t="shared" si="22"/>
        <v>0</v>
      </c>
      <c r="CN20" s="69">
        <f t="shared" si="22"/>
        <v>0</v>
      </c>
      <c r="CO20" s="69">
        <f t="shared" si="23"/>
        <v>0</v>
      </c>
      <c r="CP20" s="69">
        <f t="shared" si="23"/>
        <v>0</v>
      </c>
      <c r="CQ20" s="69">
        <f t="shared" si="23"/>
        <v>0</v>
      </c>
      <c r="CR20" s="69">
        <f t="shared" si="23"/>
        <v>0</v>
      </c>
      <c r="CS20" s="69">
        <f t="shared" si="23"/>
        <v>0</v>
      </c>
      <c r="CT20" s="69">
        <f t="shared" si="23"/>
        <v>0</v>
      </c>
      <c r="CU20" s="69">
        <f t="shared" si="23"/>
        <v>0</v>
      </c>
      <c r="CV20" s="69">
        <f t="shared" si="23"/>
        <v>0</v>
      </c>
      <c r="CW20" s="69">
        <f t="shared" si="23"/>
        <v>0</v>
      </c>
      <c r="CX20" s="69">
        <f t="shared" si="23"/>
        <v>0</v>
      </c>
      <c r="CY20" s="69">
        <f t="shared" si="24"/>
        <v>0</v>
      </c>
      <c r="CZ20" s="69">
        <f t="shared" si="24"/>
        <v>0</v>
      </c>
      <c r="DA20" s="69">
        <f t="shared" si="24"/>
        <v>0</v>
      </c>
      <c r="DB20" s="69">
        <f t="shared" si="24"/>
        <v>0</v>
      </c>
      <c r="DC20" s="69">
        <f t="shared" si="24"/>
        <v>0</v>
      </c>
      <c r="DD20" s="69">
        <f t="shared" si="24"/>
        <v>0</v>
      </c>
      <c r="DE20" s="69">
        <f t="shared" si="24"/>
        <v>0</v>
      </c>
      <c r="DF20" s="69">
        <f t="shared" si="24"/>
        <v>0</v>
      </c>
      <c r="DG20" s="69">
        <f t="shared" si="24"/>
        <v>0</v>
      </c>
      <c r="DH20" s="73">
        <f t="shared" si="24"/>
        <v>0</v>
      </c>
      <c r="DN20" s="87">
        <f>IF('CRASH INPUT'!D21="WBLT",'CRASH INPUT'!B21,0)</f>
        <v>0</v>
      </c>
      <c r="DO20" s="73"/>
      <c r="DP20" s="74">
        <f t="shared" si="12"/>
        <v>1</v>
      </c>
      <c r="DQ20" s="69">
        <f t="shared" si="25"/>
        <v>0</v>
      </c>
      <c r="DR20" s="69">
        <f t="shared" si="25"/>
        <v>0</v>
      </c>
      <c r="DS20" s="69">
        <f t="shared" si="25"/>
        <v>0</v>
      </c>
      <c r="DT20" s="69">
        <f t="shared" si="25"/>
        <v>0</v>
      </c>
      <c r="DU20" s="69">
        <f t="shared" si="25"/>
        <v>0</v>
      </c>
      <c r="DV20" s="69">
        <f t="shared" si="25"/>
        <v>0</v>
      </c>
      <c r="DW20" s="69">
        <f t="shared" si="25"/>
        <v>0</v>
      </c>
      <c r="DX20" s="69">
        <f t="shared" si="25"/>
        <v>0</v>
      </c>
      <c r="DY20" s="69">
        <f t="shared" si="25"/>
        <v>0</v>
      </c>
      <c r="DZ20" s="69">
        <f t="shared" si="25"/>
        <v>0</v>
      </c>
      <c r="EA20" s="69">
        <f t="shared" si="26"/>
        <v>0</v>
      </c>
      <c r="EB20" s="69">
        <f t="shared" si="26"/>
        <v>0</v>
      </c>
      <c r="EC20" s="69">
        <f t="shared" si="26"/>
        <v>0</v>
      </c>
      <c r="ED20" s="69">
        <f t="shared" si="26"/>
        <v>0</v>
      </c>
      <c r="EE20" s="69">
        <f t="shared" si="26"/>
        <v>0</v>
      </c>
      <c r="EF20" s="69">
        <f t="shared" si="26"/>
        <v>0</v>
      </c>
      <c r="EG20" s="69">
        <f t="shared" si="26"/>
        <v>0</v>
      </c>
      <c r="EH20" s="69">
        <f t="shared" si="26"/>
        <v>0</v>
      </c>
      <c r="EI20" s="69">
        <f t="shared" si="26"/>
        <v>0</v>
      </c>
      <c r="EJ20" s="69">
        <f t="shared" si="26"/>
        <v>0</v>
      </c>
      <c r="EK20" s="69">
        <f t="shared" si="27"/>
        <v>0</v>
      </c>
      <c r="EL20" s="69">
        <f t="shared" si="27"/>
        <v>0</v>
      </c>
      <c r="EM20" s="69">
        <f t="shared" si="27"/>
        <v>0</v>
      </c>
      <c r="EN20" s="69">
        <f t="shared" si="27"/>
        <v>0</v>
      </c>
      <c r="EO20" s="69">
        <f t="shared" si="27"/>
        <v>0</v>
      </c>
      <c r="EP20" s="69">
        <f t="shared" si="27"/>
        <v>0</v>
      </c>
      <c r="EQ20" s="69">
        <f t="shared" si="27"/>
        <v>0</v>
      </c>
      <c r="ER20" s="69">
        <f t="shared" si="27"/>
        <v>0</v>
      </c>
      <c r="ES20" s="69">
        <f t="shared" si="27"/>
        <v>0</v>
      </c>
      <c r="ET20" s="73">
        <f t="shared" si="27"/>
        <v>0</v>
      </c>
    </row>
    <row r="21" spans="1:150" x14ac:dyDescent="0.3">
      <c r="D21" s="87">
        <f>IF('CRASH INPUT'!D22="NBLT",'CRASH INPUT'!B22,0)</f>
        <v>0</v>
      </c>
      <c r="E21" s="73"/>
      <c r="F21" s="74">
        <f t="shared" si="0"/>
        <v>1</v>
      </c>
      <c r="G21" s="69">
        <f t="shared" si="16"/>
        <v>0</v>
      </c>
      <c r="H21" s="69">
        <f t="shared" si="16"/>
        <v>0</v>
      </c>
      <c r="I21" s="69">
        <f t="shared" si="16"/>
        <v>0</v>
      </c>
      <c r="J21" s="69">
        <f t="shared" si="16"/>
        <v>0</v>
      </c>
      <c r="K21" s="69">
        <f t="shared" si="16"/>
        <v>0</v>
      </c>
      <c r="L21" s="69">
        <f t="shared" si="16"/>
        <v>0</v>
      </c>
      <c r="M21" s="69">
        <f t="shared" si="16"/>
        <v>0</v>
      </c>
      <c r="N21" s="69">
        <f t="shared" si="16"/>
        <v>0</v>
      </c>
      <c r="O21" s="69">
        <f t="shared" si="16"/>
        <v>0</v>
      </c>
      <c r="P21" s="69">
        <f t="shared" si="16"/>
        <v>0</v>
      </c>
      <c r="Q21" s="69">
        <f t="shared" si="17"/>
        <v>0</v>
      </c>
      <c r="R21" s="69">
        <f t="shared" si="17"/>
        <v>0</v>
      </c>
      <c r="S21" s="69">
        <f t="shared" si="17"/>
        <v>0</v>
      </c>
      <c r="T21" s="69">
        <f t="shared" si="17"/>
        <v>0</v>
      </c>
      <c r="U21" s="69">
        <f t="shared" si="17"/>
        <v>0</v>
      </c>
      <c r="V21" s="69">
        <f t="shared" si="17"/>
        <v>0</v>
      </c>
      <c r="W21" s="69">
        <f t="shared" si="17"/>
        <v>0</v>
      </c>
      <c r="X21" s="69">
        <f t="shared" si="17"/>
        <v>0</v>
      </c>
      <c r="Y21" s="69">
        <f t="shared" si="17"/>
        <v>0</v>
      </c>
      <c r="Z21" s="69">
        <f t="shared" si="17"/>
        <v>0</v>
      </c>
      <c r="AA21" s="69">
        <f t="shared" si="18"/>
        <v>0</v>
      </c>
      <c r="AB21" s="69">
        <f t="shared" si="18"/>
        <v>0</v>
      </c>
      <c r="AC21" s="69">
        <f t="shared" si="18"/>
        <v>0</v>
      </c>
      <c r="AD21" s="69">
        <f t="shared" si="18"/>
        <v>0</v>
      </c>
      <c r="AE21" s="69">
        <f t="shared" si="18"/>
        <v>0</v>
      </c>
      <c r="AF21" s="69">
        <f t="shared" si="18"/>
        <v>0</v>
      </c>
      <c r="AG21" s="69">
        <f t="shared" si="18"/>
        <v>0</v>
      </c>
      <c r="AH21" s="69">
        <f t="shared" si="18"/>
        <v>0</v>
      </c>
      <c r="AI21" s="69">
        <f t="shared" si="18"/>
        <v>0</v>
      </c>
      <c r="AJ21" s="73">
        <f t="shared" si="18"/>
        <v>0</v>
      </c>
      <c r="AP21" s="87">
        <f>IF('CRASH INPUT'!D22="SBLT",'CRASH INPUT'!B22,0)</f>
        <v>0</v>
      </c>
      <c r="AQ21" s="73"/>
      <c r="AR21" s="74">
        <f t="shared" si="4"/>
        <v>1</v>
      </c>
      <c r="AS21" s="69">
        <f t="shared" si="19"/>
        <v>0</v>
      </c>
      <c r="AT21" s="69">
        <f t="shared" si="19"/>
        <v>0</v>
      </c>
      <c r="AU21" s="69">
        <f t="shared" si="19"/>
        <v>0</v>
      </c>
      <c r="AV21" s="69">
        <f t="shared" si="19"/>
        <v>0</v>
      </c>
      <c r="AW21" s="69">
        <f t="shared" si="19"/>
        <v>0</v>
      </c>
      <c r="AX21" s="69">
        <f t="shared" si="19"/>
        <v>0</v>
      </c>
      <c r="AY21" s="69">
        <f t="shared" si="19"/>
        <v>0</v>
      </c>
      <c r="AZ21" s="69">
        <f t="shared" si="19"/>
        <v>0</v>
      </c>
      <c r="BA21" s="69">
        <f t="shared" si="19"/>
        <v>0</v>
      </c>
      <c r="BB21" s="69">
        <f t="shared" si="19"/>
        <v>0</v>
      </c>
      <c r="BC21" s="69">
        <f t="shared" si="20"/>
        <v>0</v>
      </c>
      <c r="BD21" s="69">
        <f t="shared" si="20"/>
        <v>0</v>
      </c>
      <c r="BE21" s="69">
        <f t="shared" si="20"/>
        <v>0</v>
      </c>
      <c r="BF21" s="69">
        <f t="shared" si="20"/>
        <v>0</v>
      </c>
      <c r="BG21" s="69">
        <f t="shared" si="20"/>
        <v>0</v>
      </c>
      <c r="BH21" s="69">
        <f t="shared" si="20"/>
        <v>0</v>
      </c>
      <c r="BI21" s="69">
        <f t="shared" si="20"/>
        <v>0</v>
      </c>
      <c r="BJ21" s="69">
        <f t="shared" si="20"/>
        <v>0</v>
      </c>
      <c r="BK21" s="69">
        <f t="shared" si="20"/>
        <v>0</v>
      </c>
      <c r="BL21" s="69">
        <f t="shared" si="20"/>
        <v>0</v>
      </c>
      <c r="BM21" s="69">
        <f t="shared" si="21"/>
        <v>0</v>
      </c>
      <c r="BN21" s="69">
        <f t="shared" si="21"/>
        <v>0</v>
      </c>
      <c r="BO21" s="69">
        <f t="shared" si="21"/>
        <v>0</v>
      </c>
      <c r="BP21" s="69">
        <f t="shared" si="21"/>
        <v>0</v>
      </c>
      <c r="BQ21" s="69">
        <f t="shared" si="21"/>
        <v>0</v>
      </c>
      <c r="BR21" s="69">
        <f t="shared" si="21"/>
        <v>0</v>
      </c>
      <c r="BS21" s="69">
        <f t="shared" si="21"/>
        <v>0</v>
      </c>
      <c r="BT21" s="69">
        <f t="shared" si="21"/>
        <v>0</v>
      </c>
      <c r="BU21" s="69">
        <f t="shared" si="21"/>
        <v>0</v>
      </c>
      <c r="BV21" s="73">
        <f t="shared" si="21"/>
        <v>0</v>
      </c>
      <c r="CB21" s="87">
        <f>IF('CRASH INPUT'!D22="EBLT",'CRASH INPUT'!B22,0)</f>
        <v>0</v>
      </c>
      <c r="CC21" s="73"/>
      <c r="CD21" s="74">
        <f t="shared" si="8"/>
        <v>1</v>
      </c>
      <c r="CE21" s="69">
        <f t="shared" si="22"/>
        <v>0</v>
      </c>
      <c r="CF21" s="69">
        <f t="shared" si="22"/>
        <v>0</v>
      </c>
      <c r="CG21" s="69">
        <f t="shared" si="22"/>
        <v>0</v>
      </c>
      <c r="CH21" s="69">
        <f t="shared" si="22"/>
        <v>0</v>
      </c>
      <c r="CI21" s="69">
        <f t="shared" si="22"/>
        <v>0</v>
      </c>
      <c r="CJ21" s="69">
        <f t="shared" si="22"/>
        <v>0</v>
      </c>
      <c r="CK21" s="69">
        <f t="shared" si="22"/>
        <v>0</v>
      </c>
      <c r="CL21" s="69">
        <f t="shared" si="22"/>
        <v>0</v>
      </c>
      <c r="CM21" s="69">
        <f t="shared" si="22"/>
        <v>0</v>
      </c>
      <c r="CN21" s="69">
        <f t="shared" si="22"/>
        <v>0</v>
      </c>
      <c r="CO21" s="69">
        <f t="shared" si="23"/>
        <v>0</v>
      </c>
      <c r="CP21" s="69">
        <f t="shared" si="23"/>
        <v>0</v>
      </c>
      <c r="CQ21" s="69">
        <f t="shared" si="23"/>
        <v>0</v>
      </c>
      <c r="CR21" s="69">
        <f t="shared" si="23"/>
        <v>0</v>
      </c>
      <c r="CS21" s="69">
        <f t="shared" si="23"/>
        <v>0</v>
      </c>
      <c r="CT21" s="69">
        <f t="shared" si="23"/>
        <v>0</v>
      </c>
      <c r="CU21" s="69">
        <f t="shared" si="23"/>
        <v>0</v>
      </c>
      <c r="CV21" s="69">
        <f t="shared" si="23"/>
        <v>0</v>
      </c>
      <c r="CW21" s="69">
        <f t="shared" si="23"/>
        <v>0</v>
      </c>
      <c r="CX21" s="69">
        <f t="shared" si="23"/>
        <v>0</v>
      </c>
      <c r="CY21" s="69">
        <f t="shared" si="24"/>
        <v>0</v>
      </c>
      <c r="CZ21" s="69">
        <f t="shared" si="24"/>
        <v>0</v>
      </c>
      <c r="DA21" s="69">
        <f t="shared" si="24"/>
        <v>0</v>
      </c>
      <c r="DB21" s="69">
        <f t="shared" si="24"/>
        <v>0</v>
      </c>
      <c r="DC21" s="69">
        <f t="shared" si="24"/>
        <v>0</v>
      </c>
      <c r="DD21" s="69">
        <f t="shared" si="24"/>
        <v>0</v>
      </c>
      <c r="DE21" s="69">
        <f t="shared" si="24"/>
        <v>0</v>
      </c>
      <c r="DF21" s="69">
        <f t="shared" si="24"/>
        <v>0</v>
      </c>
      <c r="DG21" s="69">
        <f t="shared" si="24"/>
        <v>0</v>
      </c>
      <c r="DH21" s="73">
        <f t="shared" si="24"/>
        <v>0</v>
      </c>
      <c r="DN21" s="87">
        <f>IF('CRASH INPUT'!D22="WBLT",'CRASH INPUT'!B22,0)</f>
        <v>0</v>
      </c>
      <c r="DO21" s="73"/>
      <c r="DP21" s="74">
        <f t="shared" si="12"/>
        <v>1</v>
      </c>
      <c r="DQ21" s="69">
        <f t="shared" si="25"/>
        <v>0</v>
      </c>
      <c r="DR21" s="69">
        <f t="shared" si="25"/>
        <v>0</v>
      </c>
      <c r="DS21" s="69">
        <f t="shared" si="25"/>
        <v>0</v>
      </c>
      <c r="DT21" s="69">
        <f t="shared" si="25"/>
        <v>0</v>
      </c>
      <c r="DU21" s="69">
        <f t="shared" si="25"/>
        <v>0</v>
      </c>
      <c r="DV21" s="69">
        <f t="shared" si="25"/>
        <v>0</v>
      </c>
      <c r="DW21" s="69">
        <f t="shared" si="25"/>
        <v>0</v>
      </c>
      <c r="DX21" s="69">
        <f t="shared" si="25"/>
        <v>0</v>
      </c>
      <c r="DY21" s="69">
        <f t="shared" si="25"/>
        <v>0</v>
      </c>
      <c r="DZ21" s="69">
        <f t="shared" si="25"/>
        <v>0</v>
      </c>
      <c r="EA21" s="69">
        <f t="shared" si="26"/>
        <v>0</v>
      </c>
      <c r="EB21" s="69">
        <f t="shared" si="26"/>
        <v>0</v>
      </c>
      <c r="EC21" s="69">
        <f t="shared" si="26"/>
        <v>0</v>
      </c>
      <c r="ED21" s="69">
        <f t="shared" si="26"/>
        <v>0</v>
      </c>
      <c r="EE21" s="69">
        <f t="shared" si="26"/>
        <v>0</v>
      </c>
      <c r="EF21" s="69">
        <f t="shared" si="26"/>
        <v>0</v>
      </c>
      <c r="EG21" s="69">
        <f t="shared" si="26"/>
        <v>0</v>
      </c>
      <c r="EH21" s="69">
        <f t="shared" si="26"/>
        <v>0</v>
      </c>
      <c r="EI21" s="69">
        <f t="shared" si="26"/>
        <v>0</v>
      </c>
      <c r="EJ21" s="69">
        <f t="shared" si="26"/>
        <v>0</v>
      </c>
      <c r="EK21" s="69">
        <f t="shared" si="27"/>
        <v>0</v>
      </c>
      <c r="EL21" s="69">
        <f t="shared" si="27"/>
        <v>0</v>
      </c>
      <c r="EM21" s="69">
        <f t="shared" si="27"/>
        <v>0</v>
      </c>
      <c r="EN21" s="69">
        <f t="shared" si="27"/>
        <v>0</v>
      </c>
      <c r="EO21" s="69">
        <f t="shared" si="27"/>
        <v>0</v>
      </c>
      <c r="EP21" s="69">
        <f t="shared" si="27"/>
        <v>0</v>
      </c>
      <c r="EQ21" s="69">
        <f t="shared" si="27"/>
        <v>0</v>
      </c>
      <c r="ER21" s="69">
        <f t="shared" si="27"/>
        <v>0</v>
      </c>
      <c r="ES21" s="69">
        <f t="shared" si="27"/>
        <v>0</v>
      </c>
      <c r="ET21" s="73">
        <f t="shared" si="27"/>
        <v>0</v>
      </c>
    </row>
    <row r="22" spans="1:150" x14ac:dyDescent="0.3">
      <c r="D22" s="87">
        <f>IF('CRASH INPUT'!D23="NBLT",'CRASH INPUT'!B23,0)</f>
        <v>0</v>
      </c>
      <c r="E22" s="73"/>
      <c r="F22" s="74">
        <f t="shared" si="0"/>
        <v>1</v>
      </c>
      <c r="G22" s="69">
        <f t="shared" si="16"/>
        <v>0</v>
      </c>
      <c r="H22" s="69">
        <f t="shared" si="16"/>
        <v>0</v>
      </c>
      <c r="I22" s="69">
        <f t="shared" si="16"/>
        <v>0</v>
      </c>
      <c r="J22" s="69">
        <f t="shared" si="16"/>
        <v>0</v>
      </c>
      <c r="K22" s="69">
        <f t="shared" si="16"/>
        <v>0</v>
      </c>
      <c r="L22" s="69">
        <f t="shared" si="16"/>
        <v>0</v>
      </c>
      <c r="M22" s="69">
        <f t="shared" si="16"/>
        <v>0</v>
      </c>
      <c r="N22" s="69">
        <f t="shared" si="16"/>
        <v>0</v>
      </c>
      <c r="O22" s="69">
        <f t="shared" si="16"/>
        <v>0</v>
      </c>
      <c r="P22" s="69">
        <f t="shared" si="16"/>
        <v>0</v>
      </c>
      <c r="Q22" s="69">
        <f t="shared" si="17"/>
        <v>0</v>
      </c>
      <c r="R22" s="69">
        <f t="shared" si="17"/>
        <v>0</v>
      </c>
      <c r="S22" s="69">
        <f t="shared" si="17"/>
        <v>0</v>
      </c>
      <c r="T22" s="69">
        <f t="shared" si="17"/>
        <v>0</v>
      </c>
      <c r="U22" s="69">
        <f t="shared" si="17"/>
        <v>0</v>
      </c>
      <c r="V22" s="69">
        <f t="shared" si="17"/>
        <v>0</v>
      </c>
      <c r="W22" s="69">
        <f t="shared" si="17"/>
        <v>0</v>
      </c>
      <c r="X22" s="69">
        <f t="shared" si="17"/>
        <v>0</v>
      </c>
      <c r="Y22" s="69">
        <f t="shared" si="17"/>
        <v>0</v>
      </c>
      <c r="Z22" s="69">
        <f t="shared" si="17"/>
        <v>0</v>
      </c>
      <c r="AA22" s="69">
        <f t="shared" si="18"/>
        <v>0</v>
      </c>
      <c r="AB22" s="69">
        <f t="shared" si="18"/>
        <v>0</v>
      </c>
      <c r="AC22" s="69">
        <f t="shared" si="18"/>
        <v>0</v>
      </c>
      <c r="AD22" s="69">
        <f t="shared" si="18"/>
        <v>0</v>
      </c>
      <c r="AE22" s="69">
        <f t="shared" si="18"/>
        <v>0</v>
      </c>
      <c r="AF22" s="69">
        <f t="shared" si="18"/>
        <v>0</v>
      </c>
      <c r="AG22" s="69">
        <f t="shared" si="18"/>
        <v>0</v>
      </c>
      <c r="AH22" s="69">
        <f t="shared" si="18"/>
        <v>0</v>
      </c>
      <c r="AI22" s="69">
        <f t="shared" si="18"/>
        <v>0</v>
      </c>
      <c r="AJ22" s="73">
        <f t="shared" si="18"/>
        <v>0</v>
      </c>
      <c r="AP22" s="87">
        <f>IF('CRASH INPUT'!D23="SBLT",'CRASH INPUT'!B23,0)</f>
        <v>0</v>
      </c>
      <c r="AQ22" s="73"/>
      <c r="AR22" s="74">
        <f t="shared" si="4"/>
        <v>1</v>
      </c>
      <c r="AS22" s="69">
        <f t="shared" si="19"/>
        <v>0</v>
      </c>
      <c r="AT22" s="69">
        <f t="shared" si="19"/>
        <v>0</v>
      </c>
      <c r="AU22" s="69">
        <f t="shared" si="19"/>
        <v>0</v>
      </c>
      <c r="AV22" s="69">
        <f t="shared" si="19"/>
        <v>0</v>
      </c>
      <c r="AW22" s="69">
        <f t="shared" si="19"/>
        <v>0</v>
      </c>
      <c r="AX22" s="69">
        <f t="shared" si="19"/>
        <v>0</v>
      </c>
      <c r="AY22" s="69">
        <f t="shared" si="19"/>
        <v>0</v>
      </c>
      <c r="AZ22" s="69">
        <f t="shared" si="19"/>
        <v>0</v>
      </c>
      <c r="BA22" s="69">
        <f t="shared" si="19"/>
        <v>0</v>
      </c>
      <c r="BB22" s="69">
        <f t="shared" si="19"/>
        <v>0</v>
      </c>
      <c r="BC22" s="69">
        <f t="shared" si="20"/>
        <v>0</v>
      </c>
      <c r="BD22" s="69">
        <f t="shared" si="20"/>
        <v>0</v>
      </c>
      <c r="BE22" s="69">
        <f t="shared" si="20"/>
        <v>0</v>
      </c>
      <c r="BF22" s="69">
        <f t="shared" si="20"/>
        <v>0</v>
      </c>
      <c r="BG22" s="69">
        <f t="shared" si="20"/>
        <v>0</v>
      </c>
      <c r="BH22" s="69">
        <f t="shared" si="20"/>
        <v>0</v>
      </c>
      <c r="BI22" s="69">
        <f t="shared" si="20"/>
        <v>0</v>
      </c>
      <c r="BJ22" s="69">
        <f t="shared" si="20"/>
        <v>0</v>
      </c>
      <c r="BK22" s="69">
        <f t="shared" si="20"/>
        <v>0</v>
      </c>
      <c r="BL22" s="69">
        <f t="shared" si="20"/>
        <v>0</v>
      </c>
      <c r="BM22" s="69">
        <f t="shared" si="21"/>
        <v>0</v>
      </c>
      <c r="BN22" s="69">
        <f t="shared" si="21"/>
        <v>0</v>
      </c>
      <c r="BO22" s="69">
        <f t="shared" si="21"/>
        <v>0</v>
      </c>
      <c r="BP22" s="69">
        <f t="shared" si="21"/>
        <v>0</v>
      </c>
      <c r="BQ22" s="69">
        <f t="shared" si="21"/>
        <v>0</v>
      </c>
      <c r="BR22" s="69">
        <f t="shared" si="21"/>
        <v>0</v>
      </c>
      <c r="BS22" s="69">
        <f t="shared" si="21"/>
        <v>0</v>
      </c>
      <c r="BT22" s="69">
        <f t="shared" si="21"/>
        <v>0</v>
      </c>
      <c r="BU22" s="69">
        <f t="shared" si="21"/>
        <v>0</v>
      </c>
      <c r="BV22" s="73">
        <f t="shared" si="21"/>
        <v>0</v>
      </c>
      <c r="CB22" s="87">
        <f>IF('CRASH INPUT'!D23="EBLT",'CRASH INPUT'!B23,0)</f>
        <v>0</v>
      </c>
      <c r="CC22" s="73"/>
      <c r="CD22" s="74">
        <f t="shared" si="8"/>
        <v>1</v>
      </c>
      <c r="CE22" s="69">
        <f t="shared" si="22"/>
        <v>0</v>
      </c>
      <c r="CF22" s="69">
        <f t="shared" si="22"/>
        <v>0</v>
      </c>
      <c r="CG22" s="69">
        <f t="shared" si="22"/>
        <v>0</v>
      </c>
      <c r="CH22" s="69">
        <f t="shared" si="22"/>
        <v>0</v>
      </c>
      <c r="CI22" s="69">
        <f t="shared" si="22"/>
        <v>0</v>
      </c>
      <c r="CJ22" s="69">
        <f t="shared" si="22"/>
        <v>0</v>
      </c>
      <c r="CK22" s="69">
        <f t="shared" si="22"/>
        <v>0</v>
      </c>
      <c r="CL22" s="69">
        <f t="shared" si="22"/>
        <v>0</v>
      </c>
      <c r="CM22" s="69">
        <f t="shared" si="22"/>
        <v>0</v>
      </c>
      <c r="CN22" s="69">
        <f t="shared" si="22"/>
        <v>0</v>
      </c>
      <c r="CO22" s="69">
        <f t="shared" si="23"/>
        <v>0</v>
      </c>
      <c r="CP22" s="69">
        <f t="shared" si="23"/>
        <v>0</v>
      </c>
      <c r="CQ22" s="69">
        <f t="shared" si="23"/>
        <v>0</v>
      </c>
      <c r="CR22" s="69">
        <f t="shared" si="23"/>
        <v>0</v>
      </c>
      <c r="CS22" s="69">
        <f t="shared" si="23"/>
        <v>0</v>
      </c>
      <c r="CT22" s="69">
        <f t="shared" si="23"/>
        <v>0</v>
      </c>
      <c r="CU22" s="69">
        <f t="shared" si="23"/>
        <v>0</v>
      </c>
      <c r="CV22" s="69">
        <f t="shared" si="23"/>
        <v>0</v>
      </c>
      <c r="CW22" s="69">
        <f t="shared" si="23"/>
        <v>0</v>
      </c>
      <c r="CX22" s="69">
        <f t="shared" si="23"/>
        <v>0</v>
      </c>
      <c r="CY22" s="69">
        <f t="shared" si="24"/>
        <v>0</v>
      </c>
      <c r="CZ22" s="69">
        <f t="shared" si="24"/>
        <v>0</v>
      </c>
      <c r="DA22" s="69">
        <f t="shared" si="24"/>
        <v>0</v>
      </c>
      <c r="DB22" s="69">
        <f t="shared" si="24"/>
        <v>0</v>
      </c>
      <c r="DC22" s="69">
        <f t="shared" si="24"/>
        <v>0</v>
      </c>
      <c r="DD22" s="69">
        <f t="shared" si="24"/>
        <v>0</v>
      </c>
      <c r="DE22" s="69">
        <f t="shared" si="24"/>
        <v>0</v>
      </c>
      <c r="DF22" s="69">
        <f t="shared" si="24"/>
        <v>0</v>
      </c>
      <c r="DG22" s="69">
        <f t="shared" si="24"/>
        <v>0</v>
      </c>
      <c r="DH22" s="73">
        <f t="shared" si="24"/>
        <v>0</v>
      </c>
      <c r="DN22" s="87">
        <f>IF('CRASH INPUT'!D23="WBLT",'CRASH INPUT'!B23,0)</f>
        <v>0</v>
      </c>
      <c r="DO22" s="73"/>
      <c r="DP22" s="74">
        <f t="shared" si="12"/>
        <v>1</v>
      </c>
      <c r="DQ22" s="69">
        <f t="shared" si="25"/>
        <v>0</v>
      </c>
      <c r="DR22" s="69">
        <f t="shared" si="25"/>
        <v>0</v>
      </c>
      <c r="DS22" s="69">
        <f t="shared" si="25"/>
        <v>0</v>
      </c>
      <c r="DT22" s="69">
        <f t="shared" si="25"/>
        <v>0</v>
      </c>
      <c r="DU22" s="69">
        <f t="shared" si="25"/>
        <v>0</v>
      </c>
      <c r="DV22" s="69">
        <f t="shared" si="25"/>
        <v>0</v>
      </c>
      <c r="DW22" s="69">
        <f t="shared" si="25"/>
        <v>0</v>
      </c>
      <c r="DX22" s="69">
        <f t="shared" si="25"/>
        <v>0</v>
      </c>
      <c r="DY22" s="69">
        <f t="shared" si="25"/>
        <v>0</v>
      </c>
      <c r="DZ22" s="69">
        <f t="shared" si="25"/>
        <v>0</v>
      </c>
      <c r="EA22" s="69">
        <f t="shared" si="26"/>
        <v>0</v>
      </c>
      <c r="EB22" s="69">
        <f t="shared" si="26"/>
        <v>0</v>
      </c>
      <c r="EC22" s="69">
        <f t="shared" si="26"/>
        <v>0</v>
      </c>
      <c r="ED22" s="69">
        <f t="shared" si="26"/>
        <v>0</v>
      </c>
      <c r="EE22" s="69">
        <f t="shared" si="26"/>
        <v>0</v>
      </c>
      <c r="EF22" s="69">
        <f t="shared" si="26"/>
        <v>0</v>
      </c>
      <c r="EG22" s="69">
        <f t="shared" si="26"/>
        <v>0</v>
      </c>
      <c r="EH22" s="69">
        <f t="shared" si="26"/>
        <v>0</v>
      </c>
      <c r="EI22" s="69">
        <f t="shared" si="26"/>
        <v>0</v>
      </c>
      <c r="EJ22" s="69">
        <f t="shared" si="26"/>
        <v>0</v>
      </c>
      <c r="EK22" s="69">
        <f t="shared" si="27"/>
        <v>0</v>
      </c>
      <c r="EL22" s="69">
        <f t="shared" si="27"/>
        <v>0</v>
      </c>
      <c r="EM22" s="69">
        <f t="shared" si="27"/>
        <v>0</v>
      </c>
      <c r="EN22" s="69">
        <f t="shared" si="27"/>
        <v>0</v>
      </c>
      <c r="EO22" s="69">
        <f t="shared" si="27"/>
        <v>0</v>
      </c>
      <c r="EP22" s="69">
        <f t="shared" si="27"/>
        <v>0</v>
      </c>
      <c r="EQ22" s="69">
        <f t="shared" si="27"/>
        <v>0</v>
      </c>
      <c r="ER22" s="69">
        <f t="shared" si="27"/>
        <v>0</v>
      </c>
      <c r="ES22" s="69">
        <f t="shared" si="27"/>
        <v>0</v>
      </c>
      <c r="ET22" s="73">
        <f t="shared" si="27"/>
        <v>0</v>
      </c>
    </row>
    <row r="23" spans="1:150" x14ac:dyDescent="0.3">
      <c r="D23" s="87">
        <f>IF('CRASH INPUT'!D24="NBLT",'CRASH INPUT'!B24,0)</f>
        <v>0</v>
      </c>
      <c r="E23" s="73"/>
      <c r="F23" s="74">
        <f t="shared" si="0"/>
        <v>1</v>
      </c>
      <c r="G23" s="69">
        <f t="shared" si="16"/>
        <v>0</v>
      </c>
      <c r="H23" s="69">
        <f t="shared" si="16"/>
        <v>0</v>
      </c>
      <c r="I23" s="69">
        <f t="shared" si="16"/>
        <v>0</v>
      </c>
      <c r="J23" s="69">
        <f t="shared" si="16"/>
        <v>0</v>
      </c>
      <c r="K23" s="69">
        <f t="shared" si="16"/>
        <v>0</v>
      </c>
      <c r="L23" s="69">
        <f t="shared" si="16"/>
        <v>0</v>
      </c>
      <c r="M23" s="69">
        <f t="shared" si="16"/>
        <v>0</v>
      </c>
      <c r="N23" s="69">
        <f t="shared" si="16"/>
        <v>0</v>
      </c>
      <c r="O23" s="69">
        <f t="shared" si="16"/>
        <v>0</v>
      </c>
      <c r="P23" s="69">
        <f t="shared" si="16"/>
        <v>0</v>
      </c>
      <c r="Q23" s="69">
        <f t="shared" si="17"/>
        <v>0</v>
      </c>
      <c r="R23" s="69">
        <f t="shared" si="17"/>
        <v>0</v>
      </c>
      <c r="S23" s="69">
        <f t="shared" si="17"/>
        <v>0</v>
      </c>
      <c r="T23" s="69">
        <f t="shared" si="17"/>
        <v>0</v>
      </c>
      <c r="U23" s="69">
        <f t="shared" si="17"/>
        <v>0</v>
      </c>
      <c r="V23" s="69">
        <f t="shared" si="17"/>
        <v>0</v>
      </c>
      <c r="W23" s="69">
        <f t="shared" si="17"/>
        <v>0</v>
      </c>
      <c r="X23" s="69">
        <f t="shared" si="17"/>
        <v>0</v>
      </c>
      <c r="Y23" s="69">
        <f t="shared" si="17"/>
        <v>0</v>
      </c>
      <c r="Z23" s="69">
        <f t="shared" si="17"/>
        <v>0</v>
      </c>
      <c r="AA23" s="69">
        <f t="shared" si="18"/>
        <v>0</v>
      </c>
      <c r="AB23" s="69">
        <f t="shared" si="18"/>
        <v>0</v>
      </c>
      <c r="AC23" s="69">
        <f t="shared" si="18"/>
        <v>0</v>
      </c>
      <c r="AD23" s="69">
        <f t="shared" si="18"/>
        <v>0</v>
      </c>
      <c r="AE23" s="69">
        <f t="shared" si="18"/>
        <v>0</v>
      </c>
      <c r="AF23" s="69">
        <f t="shared" si="18"/>
        <v>0</v>
      </c>
      <c r="AG23" s="69">
        <f t="shared" si="18"/>
        <v>0</v>
      </c>
      <c r="AH23" s="69">
        <f t="shared" si="18"/>
        <v>0</v>
      </c>
      <c r="AI23" s="69">
        <f t="shared" si="18"/>
        <v>0</v>
      </c>
      <c r="AJ23" s="73">
        <f t="shared" si="18"/>
        <v>0</v>
      </c>
      <c r="AP23" s="87">
        <f>IF('CRASH INPUT'!D24="SBLT",'CRASH INPUT'!B24,0)</f>
        <v>0</v>
      </c>
      <c r="AQ23" s="73"/>
      <c r="AR23" s="74">
        <f t="shared" si="4"/>
        <v>1</v>
      </c>
      <c r="AS23" s="69">
        <f t="shared" si="19"/>
        <v>0</v>
      </c>
      <c r="AT23" s="69">
        <f t="shared" si="19"/>
        <v>0</v>
      </c>
      <c r="AU23" s="69">
        <f t="shared" si="19"/>
        <v>0</v>
      </c>
      <c r="AV23" s="69">
        <f t="shared" si="19"/>
        <v>0</v>
      </c>
      <c r="AW23" s="69">
        <f t="shared" si="19"/>
        <v>0</v>
      </c>
      <c r="AX23" s="69">
        <f t="shared" si="19"/>
        <v>0</v>
      </c>
      <c r="AY23" s="69">
        <f t="shared" si="19"/>
        <v>0</v>
      </c>
      <c r="AZ23" s="69">
        <f t="shared" si="19"/>
        <v>0</v>
      </c>
      <c r="BA23" s="69">
        <f t="shared" si="19"/>
        <v>0</v>
      </c>
      <c r="BB23" s="69">
        <f t="shared" si="19"/>
        <v>0</v>
      </c>
      <c r="BC23" s="69">
        <f t="shared" si="20"/>
        <v>0</v>
      </c>
      <c r="BD23" s="69">
        <f t="shared" si="20"/>
        <v>0</v>
      </c>
      <c r="BE23" s="69">
        <f t="shared" si="20"/>
        <v>0</v>
      </c>
      <c r="BF23" s="69">
        <f t="shared" si="20"/>
        <v>0</v>
      </c>
      <c r="BG23" s="69">
        <f t="shared" si="20"/>
        <v>0</v>
      </c>
      <c r="BH23" s="69">
        <f t="shared" si="20"/>
        <v>0</v>
      </c>
      <c r="BI23" s="69">
        <f t="shared" si="20"/>
        <v>0</v>
      </c>
      <c r="BJ23" s="69">
        <f t="shared" si="20"/>
        <v>0</v>
      </c>
      <c r="BK23" s="69">
        <f t="shared" si="20"/>
        <v>0</v>
      </c>
      <c r="BL23" s="69">
        <f t="shared" si="20"/>
        <v>0</v>
      </c>
      <c r="BM23" s="69">
        <f t="shared" si="21"/>
        <v>0</v>
      </c>
      <c r="BN23" s="69">
        <f t="shared" si="21"/>
        <v>0</v>
      </c>
      <c r="BO23" s="69">
        <f t="shared" si="21"/>
        <v>0</v>
      </c>
      <c r="BP23" s="69">
        <f t="shared" si="21"/>
        <v>0</v>
      </c>
      <c r="BQ23" s="69">
        <f t="shared" si="21"/>
        <v>0</v>
      </c>
      <c r="BR23" s="69">
        <f t="shared" si="21"/>
        <v>0</v>
      </c>
      <c r="BS23" s="69">
        <f t="shared" si="21"/>
        <v>0</v>
      </c>
      <c r="BT23" s="69">
        <f t="shared" si="21"/>
        <v>0</v>
      </c>
      <c r="BU23" s="69">
        <f t="shared" si="21"/>
        <v>0</v>
      </c>
      <c r="BV23" s="73">
        <f t="shared" si="21"/>
        <v>0</v>
      </c>
      <c r="CB23" s="87">
        <f>IF('CRASH INPUT'!D24="EBLT",'CRASH INPUT'!B24,0)</f>
        <v>0</v>
      </c>
      <c r="CC23" s="73"/>
      <c r="CD23" s="74">
        <f t="shared" si="8"/>
        <v>1</v>
      </c>
      <c r="CE23" s="69">
        <f t="shared" si="22"/>
        <v>0</v>
      </c>
      <c r="CF23" s="69">
        <f t="shared" si="22"/>
        <v>0</v>
      </c>
      <c r="CG23" s="69">
        <f t="shared" si="22"/>
        <v>0</v>
      </c>
      <c r="CH23" s="69">
        <f t="shared" si="22"/>
        <v>0</v>
      </c>
      <c r="CI23" s="69">
        <f t="shared" si="22"/>
        <v>0</v>
      </c>
      <c r="CJ23" s="69">
        <f t="shared" si="22"/>
        <v>0</v>
      </c>
      <c r="CK23" s="69">
        <f t="shared" si="22"/>
        <v>0</v>
      </c>
      <c r="CL23" s="69">
        <f t="shared" si="22"/>
        <v>0</v>
      </c>
      <c r="CM23" s="69">
        <f t="shared" si="22"/>
        <v>0</v>
      </c>
      <c r="CN23" s="69">
        <f t="shared" si="22"/>
        <v>0</v>
      </c>
      <c r="CO23" s="69">
        <f t="shared" si="23"/>
        <v>0</v>
      </c>
      <c r="CP23" s="69">
        <f t="shared" si="23"/>
        <v>0</v>
      </c>
      <c r="CQ23" s="69">
        <f t="shared" si="23"/>
        <v>0</v>
      </c>
      <c r="CR23" s="69">
        <f t="shared" si="23"/>
        <v>0</v>
      </c>
      <c r="CS23" s="69">
        <f t="shared" si="23"/>
        <v>0</v>
      </c>
      <c r="CT23" s="69">
        <f t="shared" si="23"/>
        <v>0</v>
      </c>
      <c r="CU23" s="69">
        <f t="shared" si="23"/>
        <v>0</v>
      </c>
      <c r="CV23" s="69">
        <f t="shared" si="23"/>
        <v>0</v>
      </c>
      <c r="CW23" s="69">
        <f t="shared" si="23"/>
        <v>0</v>
      </c>
      <c r="CX23" s="69">
        <f t="shared" si="23"/>
        <v>0</v>
      </c>
      <c r="CY23" s="69">
        <f t="shared" si="24"/>
        <v>0</v>
      </c>
      <c r="CZ23" s="69">
        <f t="shared" si="24"/>
        <v>0</v>
      </c>
      <c r="DA23" s="69">
        <f t="shared" si="24"/>
        <v>0</v>
      </c>
      <c r="DB23" s="69">
        <f t="shared" si="24"/>
        <v>0</v>
      </c>
      <c r="DC23" s="69">
        <f t="shared" si="24"/>
        <v>0</v>
      </c>
      <c r="DD23" s="69">
        <f t="shared" si="24"/>
        <v>0</v>
      </c>
      <c r="DE23" s="69">
        <f t="shared" si="24"/>
        <v>0</v>
      </c>
      <c r="DF23" s="69">
        <f t="shared" si="24"/>
        <v>0</v>
      </c>
      <c r="DG23" s="69">
        <f t="shared" si="24"/>
        <v>0</v>
      </c>
      <c r="DH23" s="73">
        <f t="shared" si="24"/>
        <v>0</v>
      </c>
      <c r="DN23" s="87">
        <f>IF('CRASH INPUT'!D24="WBLT",'CRASH INPUT'!B24,0)</f>
        <v>0</v>
      </c>
      <c r="DO23" s="73"/>
      <c r="DP23" s="74">
        <f t="shared" si="12"/>
        <v>1</v>
      </c>
      <c r="DQ23" s="69">
        <f t="shared" si="25"/>
        <v>0</v>
      </c>
      <c r="DR23" s="69">
        <f t="shared" si="25"/>
        <v>0</v>
      </c>
      <c r="DS23" s="69">
        <f t="shared" si="25"/>
        <v>0</v>
      </c>
      <c r="DT23" s="69">
        <f t="shared" si="25"/>
        <v>0</v>
      </c>
      <c r="DU23" s="69">
        <f t="shared" si="25"/>
        <v>0</v>
      </c>
      <c r="DV23" s="69">
        <f t="shared" si="25"/>
        <v>0</v>
      </c>
      <c r="DW23" s="69">
        <f t="shared" si="25"/>
        <v>0</v>
      </c>
      <c r="DX23" s="69">
        <f t="shared" si="25"/>
        <v>0</v>
      </c>
      <c r="DY23" s="69">
        <f t="shared" si="25"/>
        <v>0</v>
      </c>
      <c r="DZ23" s="69">
        <f t="shared" si="25"/>
        <v>0</v>
      </c>
      <c r="EA23" s="69">
        <f t="shared" si="26"/>
        <v>0</v>
      </c>
      <c r="EB23" s="69">
        <f t="shared" si="26"/>
        <v>0</v>
      </c>
      <c r="EC23" s="69">
        <f t="shared" si="26"/>
        <v>0</v>
      </c>
      <c r="ED23" s="69">
        <f t="shared" si="26"/>
        <v>0</v>
      </c>
      <c r="EE23" s="69">
        <f t="shared" si="26"/>
        <v>0</v>
      </c>
      <c r="EF23" s="69">
        <f t="shared" si="26"/>
        <v>0</v>
      </c>
      <c r="EG23" s="69">
        <f t="shared" si="26"/>
        <v>0</v>
      </c>
      <c r="EH23" s="69">
        <f t="shared" si="26"/>
        <v>0</v>
      </c>
      <c r="EI23" s="69">
        <f t="shared" si="26"/>
        <v>0</v>
      </c>
      <c r="EJ23" s="69">
        <f t="shared" si="26"/>
        <v>0</v>
      </c>
      <c r="EK23" s="69">
        <f t="shared" si="27"/>
        <v>0</v>
      </c>
      <c r="EL23" s="69">
        <f t="shared" si="27"/>
        <v>0</v>
      </c>
      <c r="EM23" s="69">
        <f t="shared" si="27"/>
        <v>0</v>
      </c>
      <c r="EN23" s="69">
        <f t="shared" si="27"/>
        <v>0</v>
      </c>
      <c r="EO23" s="69">
        <f t="shared" si="27"/>
        <v>0</v>
      </c>
      <c r="EP23" s="69">
        <f t="shared" si="27"/>
        <v>0</v>
      </c>
      <c r="EQ23" s="69">
        <f t="shared" si="27"/>
        <v>0</v>
      </c>
      <c r="ER23" s="69">
        <f t="shared" si="27"/>
        <v>0</v>
      </c>
      <c r="ES23" s="69">
        <f t="shared" si="27"/>
        <v>0</v>
      </c>
      <c r="ET23" s="73">
        <f t="shared" si="27"/>
        <v>0</v>
      </c>
    </row>
    <row r="24" spans="1:150" ht="15" thickBot="1" x14ac:dyDescent="0.35">
      <c r="D24" s="87">
        <f>IF('CRASH INPUT'!D25="NBLT",'CRASH INPUT'!B25,0)</f>
        <v>0</v>
      </c>
      <c r="E24" s="73"/>
      <c r="F24" s="74">
        <f t="shared" si="0"/>
        <v>1</v>
      </c>
      <c r="G24" s="69">
        <f t="shared" si="16"/>
        <v>0</v>
      </c>
      <c r="H24" s="69">
        <f t="shared" si="16"/>
        <v>0</v>
      </c>
      <c r="I24" s="69">
        <f t="shared" si="16"/>
        <v>0</v>
      </c>
      <c r="J24" s="69">
        <f t="shared" si="16"/>
        <v>0</v>
      </c>
      <c r="K24" s="69">
        <f t="shared" si="16"/>
        <v>0</v>
      </c>
      <c r="L24" s="69">
        <f t="shared" si="16"/>
        <v>0</v>
      </c>
      <c r="M24" s="69">
        <f t="shared" si="16"/>
        <v>0</v>
      </c>
      <c r="N24" s="69">
        <f t="shared" si="16"/>
        <v>0</v>
      </c>
      <c r="O24" s="69">
        <f t="shared" si="16"/>
        <v>0</v>
      </c>
      <c r="P24" s="69">
        <f t="shared" si="16"/>
        <v>0</v>
      </c>
      <c r="Q24" s="69">
        <f t="shared" si="17"/>
        <v>0</v>
      </c>
      <c r="R24" s="69">
        <f t="shared" si="17"/>
        <v>0</v>
      </c>
      <c r="S24" s="69">
        <f t="shared" si="17"/>
        <v>0</v>
      </c>
      <c r="T24" s="69">
        <f t="shared" si="17"/>
        <v>0</v>
      </c>
      <c r="U24" s="69">
        <f t="shared" si="17"/>
        <v>0</v>
      </c>
      <c r="V24" s="69">
        <f t="shared" si="17"/>
        <v>0</v>
      </c>
      <c r="W24" s="69">
        <f t="shared" si="17"/>
        <v>0</v>
      </c>
      <c r="X24" s="69">
        <f t="shared" si="17"/>
        <v>0</v>
      </c>
      <c r="Y24" s="69">
        <f t="shared" si="17"/>
        <v>0</v>
      </c>
      <c r="Z24" s="69">
        <f t="shared" si="17"/>
        <v>0</v>
      </c>
      <c r="AA24" s="69">
        <f t="shared" si="18"/>
        <v>0</v>
      </c>
      <c r="AB24" s="69">
        <f t="shared" si="18"/>
        <v>0</v>
      </c>
      <c r="AC24" s="69">
        <f t="shared" si="18"/>
        <v>0</v>
      </c>
      <c r="AD24" s="69">
        <f t="shared" si="18"/>
        <v>0</v>
      </c>
      <c r="AE24" s="69">
        <f t="shared" si="18"/>
        <v>0</v>
      </c>
      <c r="AF24" s="69">
        <f t="shared" si="18"/>
        <v>0</v>
      </c>
      <c r="AG24" s="69">
        <f t="shared" si="18"/>
        <v>0</v>
      </c>
      <c r="AH24" s="69">
        <f t="shared" si="18"/>
        <v>0</v>
      </c>
      <c r="AI24" s="69">
        <f t="shared" si="18"/>
        <v>0</v>
      </c>
      <c r="AJ24" s="73">
        <f t="shared" si="18"/>
        <v>0</v>
      </c>
      <c r="AP24" s="87">
        <f>IF('CRASH INPUT'!D25="SBLT",'CRASH INPUT'!B25,0)</f>
        <v>0</v>
      </c>
      <c r="AQ24" s="73"/>
      <c r="AR24" s="74">
        <f t="shared" si="4"/>
        <v>1</v>
      </c>
      <c r="AS24" s="69">
        <f t="shared" si="19"/>
        <v>0</v>
      </c>
      <c r="AT24" s="69">
        <f t="shared" si="19"/>
        <v>0</v>
      </c>
      <c r="AU24" s="69">
        <f t="shared" si="19"/>
        <v>0</v>
      </c>
      <c r="AV24" s="69">
        <f t="shared" si="19"/>
        <v>0</v>
      </c>
      <c r="AW24" s="69">
        <f t="shared" si="19"/>
        <v>0</v>
      </c>
      <c r="AX24" s="69">
        <f t="shared" si="19"/>
        <v>0</v>
      </c>
      <c r="AY24" s="69">
        <f t="shared" si="19"/>
        <v>0</v>
      </c>
      <c r="AZ24" s="69">
        <f t="shared" si="19"/>
        <v>0</v>
      </c>
      <c r="BA24" s="69">
        <f t="shared" si="19"/>
        <v>0</v>
      </c>
      <c r="BB24" s="69">
        <f t="shared" si="19"/>
        <v>0</v>
      </c>
      <c r="BC24" s="69">
        <f t="shared" si="20"/>
        <v>0</v>
      </c>
      <c r="BD24" s="69">
        <f t="shared" si="20"/>
        <v>0</v>
      </c>
      <c r="BE24" s="69">
        <f t="shared" si="20"/>
        <v>0</v>
      </c>
      <c r="BF24" s="69">
        <f t="shared" si="20"/>
        <v>0</v>
      </c>
      <c r="BG24" s="69">
        <f t="shared" si="20"/>
        <v>0</v>
      </c>
      <c r="BH24" s="69">
        <f t="shared" si="20"/>
        <v>0</v>
      </c>
      <c r="BI24" s="69">
        <f t="shared" si="20"/>
        <v>0</v>
      </c>
      <c r="BJ24" s="69">
        <f t="shared" si="20"/>
        <v>0</v>
      </c>
      <c r="BK24" s="69">
        <f t="shared" si="20"/>
        <v>0</v>
      </c>
      <c r="BL24" s="69">
        <f t="shared" si="20"/>
        <v>0</v>
      </c>
      <c r="BM24" s="69">
        <f t="shared" si="21"/>
        <v>0</v>
      </c>
      <c r="BN24" s="69">
        <f t="shared" si="21"/>
        <v>0</v>
      </c>
      <c r="BO24" s="69">
        <f t="shared" si="21"/>
        <v>0</v>
      </c>
      <c r="BP24" s="69">
        <f t="shared" si="21"/>
        <v>0</v>
      </c>
      <c r="BQ24" s="69">
        <f t="shared" si="21"/>
        <v>0</v>
      </c>
      <c r="BR24" s="69">
        <f t="shared" si="21"/>
        <v>0</v>
      </c>
      <c r="BS24" s="69">
        <f t="shared" si="21"/>
        <v>0</v>
      </c>
      <c r="BT24" s="69">
        <f t="shared" si="21"/>
        <v>0</v>
      </c>
      <c r="BU24" s="69">
        <f t="shared" si="21"/>
        <v>0</v>
      </c>
      <c r="BV24" s="73">
        <f t="shared" si="21"/>
        <v>0</v>
      </c>
      <c r="CB24" s="87">
        <f>IF('CRASH INPUT'!D25="EBLT",'CRASH INPUT'!B25,0)</f>
        <v>0</v>
      </c>
      <c r="CC24" s="73"/>
      <c r="CD24" s="74">
        <f t="shared" si="8"/>
        <v>1</v>
      </c>
      <c r="CE24" s="69">
        <f t="shared" si="22"/>
        <v>0</v>
      </c>
      <c r="CF24" s="69">
        <f t="shared" si="22"/>
        <v>0</v>
      </c>
      <c r="CG24" s="69">
        <f t="shared" si="22"/>
        <v>0</v>
      </c>
      <c r="CH24" s="69">
        <f t="shared" si="22"/>
        <v>0</v>
      </c>
      <c r="CI24" s="69">
        <f t="shared" si="22"/>
        <v>0</v>
      </c>
      <c r="CJ24" s="69">
        <f t="shared" si="22"/>
        <v>0</v>
      </c>
      <c r="CK24" s="69">
        <f t="shared" si="22"/>
        <v>0</v>
      </c>
      <c r="CL24" s="69">
        <f t="shared" si="22"/>
        <v>0</v>
      </c>
      <c r="CM24" s="69">
        <f t="shared" si="22"/>
        <v>0</v>
      </c>
      <c r="CN24" s="69">
        <f t="shared" si="22"/>
        <v>0</v>
      </c>
      <c r="CO24" s="69">
        <f t="shared" si="23"/>
        <v>0</v>
      </c>
      <c r="CP24" s="69">
        <f t="shared" si="23"/>
        <v>0</v>
      </c>
      <c r="CQ24" s="69">
        <f t="shared" si="23"/>
        <v>0</v>
      </c>
      <c r="CR24" s="69">
        <f t="shared" si="23"/>
        <v>0</v>
      </c>
      <c r="CS24" s="69">
        <f t="shared" si="23"/>
        <v>0</v>
      </c>
      <c r="CT24" s="69">
        <f t="shared" si="23"/>
        <v>0</v>
      </c>
      <c r="CU24" s="69">
        <f t="shared" si="23"/>
        <v>0</v>
      </c>
      <c r="CV24" s="69">
        <f t="shared" si="23"/>
        <v>0</v>
      </c>
      <c r="CW24" s="69">
        <f t="shared" si="23"/>
        <v>0</v>
      </c>
      <c r="CX24" s="69">
        <f t="shared" si="23"/>
        <v>0</v>
      </c>
      <c r="CY24" s="69">
        <f t="shared" si="24"/>
        <v>0</v>
      </c>
      <c r="CZ24" s="69">
        <f t="shared" si="24"/>
        <v>0</v>
      </c>
      <c r="DA24" s="69">
        <f t="shared" si="24"/>
        <v>0</v>
      </c>
      <c r="DB24" s="69">
        <f t="shared" si="24"/>
        <v>0</v>
      </c>
      <c r="DC24" s="69">
        <f t="shared" si="24"/>
        <v>0</v>
      </c>
      <c r="DD24" s="69">
        <f t="shared" si="24"/>
        <v>0</v>
      </c>
      <c r="DE24" s="69">
        <f t="shared" si="24"/>
        <v>0</v>
      </c>
      <c r="DF24" s="69">
        <f t="shared" si="24"/>
        <v>0</v>
      </c>
      <c r="DG24" s="69">
        <f t="shared" si="24"/>
        <v>0</v>
      </c>
      <c r="DH24" s="73">
        <f t="shared" si="24"/>
        <v>0</v>
      </c>
      <c r="DN24" s="87">
        <f>IF('CRASH INPUT'!D25="WBLT",'CRASH INPUT'!B25,0)</f>
        <v>0</v>
      </c>
      <c r="DO24" s="73"/>
      <c r="DP24" s="74">
        <f t="shared" si="12"/>
        <v>1</v>
      </c>
      <c r="DQ24" s="69">
        <f t="shared" si="25"/>
        <v>0</v>
      </c>
      <c r="DR24" s="69">
        <f t="shared" si="25"/>
        <v>0</v>
      </c>
      <c r="DS24" s="69">
        <f t="shared" si="25"/>
        <v>0</v>
      </c>
      <c r="DT24" s="69">
        <f t="shared" si="25"/>
        <v>0</v>
      </c>
      <c r="DU24" s="69">
        <f t="shared" si="25"/>
        <v>0</v>
      </c>
      <c r="DV24" s="69">
        <f t="shared" si="25"/>
        <v>0</v>
      </c>
      <c r="DW24" s="69">
        <f t="shared" si="25"/>
        <v>0</v>
      </c>
      <c r="DX24" s="69">
        <f t="shared" si="25"/>
        <v>0</v>
      </c>
      <c r="DY24" s="69">
        <f t="shared" si="25"/>
        <v>0</v>
      </c>
      <c r="DZ24" s="69">
        <f t="shared" si="25"/>
        <v>0</v>
      </c>
      <c r="EA24" s="69">
        <f t="shared" si="26"/>
        <v>0</v>
      </c>
      <c r="EB24" s="69">
        <f t="shared" si="26"/>
        <v>0</v>
      </c>
      <c r="EC24" s="69">
        <f t="shared" si="26"/>
        <v>0</v>
      </c>
      <c r="ED24" s="69">
        <f t="shared" si="26"/>
        <v>0</v>
      </c>
      <c r="EE24" s="69">
        <f t="shared" si="26"/>
        <v>0</v>
      </c>
      <c r="EF24" s="69">
        <f t="shared" si="26"/>
        <v>0</v>
      </c>
      <c r="EG24" s="69">
        <f t="shared" si="26"/>
        <v>0</v>
      </c>
      <c r="EH24" s="69">
        <f t="shared" si="26"/>
        <v>0</v>
      </c>
      <c r="EI24" s="69">
        <f t="shared" si="26"/>
        <v>0</v>
      </c>
      <c r="EJ24" s="69">
        <f t="shared" si="26"/>
        <v>0</v>
      </c>
      <c r="EK24" s="69">
        <f t="shared" si="27"/>
        <v>0</v>
      </c>
      <c r="EL24" s="69">
        <f t="shared" si="27"/>
        <v>0</v>
      </c>
      <c r="EM24" s="69">
        <f t="shared" si="27"/>
        <v>0</v>
      </c>
      <c r="EN24" s="69">
        <f t="shared" si="27"/>
        <v>0</v>
      </c>
      <c r="EO24" s="69">
        <f t="shared" si="27"/>
        <v>0</v>
      </c>
      <c r="EP24" s="69">
        <f t="shared" si="27"/>
        <v>0</v>
      </c>
      <c r="EQ24" s="69">
        <f t="shared" si="27"/>
        <v>0</v>
      </c>
      <c r="ER24" s="69">
        <f t="shared" si="27"/>
        <v>0</v>
      </c>
      <c r="ES24" s="69">
        <f t="shared" si="27"/>
        <v>0</v>
      </c>
      <c r="ET24" s="73">
        <f t="shared" si="27"/>
        <v>0</v>
      </c>
    </row>
    <row r="25" spans="1:150" x14ac:dyDescent="0.3">
      <c r="A25" s="348" t="s">
        <v>184</v>
      </c>
      <c r="B25" s="350"/>
      <c r="D25" s="87">
        <f>IF('CRASH INPUT'!D26="NBLT",'CRASH INPUT'!B26,0)</f>
        <v>0</v>
      </c>
      <c r="E25" s="73"/>
      <c r="F25" s="74">
        <f t="shared" si="0"/>
        <v>1</v>
      </c>
      <c r="G25" s="69">
        <f t="shared" si="16"/>
        <v>0</v>
      </c>
      <c r="H25" s="69">
        <f t="shared" si="16"/>
        <v>0</v>
      </c>
      <c r="I25" s="69">
        <f t="shared" si="16"/>
        <v>0</v>
      </c>
      <c r="J25" s="69">
        <f t="shared" si="16"/>
        <v>0</v>
      </c>
      <c r="K25" s="69">
        <f t="shared" si="16"/>
        <v>0</v>
      </c>
      <c r="L25" s="69">
        <f t="shared" si="16"/>
        <v>0</v>
      </c>
      <c r="M25" s="69">
        <f t="shared" si="16"/>
        <v>0</v>
      </c>
      <c r="N25" s="69">
        <f t="shared" si="16"/>
        <v>0</v>
      </c>
      <c r="O25" s="69">
        <f t="shared" si="16"/>
        <v>0</v>
      </c>
      <c r="P25" s="69">
        <f t="shared" si="16"/>
        <v>0</v>
      </c>
      <c r="Q25" s="69">
        <f t="shared" si="17"/>
        <v>0</v>
      </c>
      <c r="R25" s="69">
        <f t="shared" si="17"/>
        <v>0</v>
      </c>
      <c r="S25" s="69">
        <f t="shared" si="17"/>
        <v>0</v>
      </c>
      <c r="T25" s="69">
        <f t="shared" si="17"/>
        <v>0</v>
      </c>
      <c r="U25" s="69">
        <f t="shared" si="17"/>
        <v>0</v>
      </c>
      <c r="V25" s="69">
        <f t="shared" si="17"/>
        <v>0</v>
      </c>
      <c r="W25" s="69">
        <f t="shared" si="17"/>
        <v>0</v>
      </c>
      <c r="X25" s="69">
        <f t="shared" si="17"/>
        <v>0</v>
      </c>
      <c r="Y25" s="69">
        <f t="shared" si="17"/>
        <v>0</v>
      </c>
      <c r="Z25" s="69">
        <f t="shared" si="17"/>
        <v>0</v>
      </c>
      <c r="AA25" s="69">
        <f t="shared" si="18"/>
        <v>0</v>
      </c>
      <c r="AB25" s="69">
        <f t="shared" si="18"/>
        <v>0</v>
      </c>
      <c r="AC25" s="69">
        <f t="shared" si="18"/>
        <v>0</v>
      </c>
      <c r="AD25" s="69">
        <f t="shared" si="18"/>
        <v>0</v>
      </c>
      <c r="AE25" s="69">
        <f t="shared" si="18"/>
        <v>0</v>
      </c>
      <c r="AF25" s="69">
        <f t="shared" si="18"/>
        <v>0</v>
      </c>
      <c r="AG25" s="69">
        <f t="shared" si="18"/>
        <v>0</v>
      </c>
      <c r="AH25" s="69">
        <f t="shared" si="18"/>
        <v>0</v>
      </c>
      <c r="AI25" s="69">
        <f t="shared" si="18"/>
        <v>0</v>
      </c>
      <c r="AJ25" s="73">
        <f t="shared" si="18"/>
        <v>0</v>
      </c>
      <c r="AP25" s="87">
        <f>IF('CRASH INPUT'!D26="SBLT",'CRASH INPUT'!B26,0)</f>
        <v>0</v>
      </c>
      <c r="AQ25" s="73"/>
      <c r="AR25" s="74">
        <f t="shared" si="4"/>
        <v>1</v>
      </c>
      <c r="AS25" s="69">
        <f t="shared" si="19"/>
        <v>0</v>
      </c>
      <c r="AT25" s="69">
        <f t="shared" si="19"/>
        <v>0</v>
      </c>
      <c r="AU25" s="69">
        <f t="shared" si="19"/>
        <v>0</v>
      </c>
      <c r="AV25" s="69">
        <f t="shared" si="19"/>
        <v>0</v>
      </c>
      <c r="AW25" s="69">
        <f t="shared" si="19"/>
        <v>0</v>
      </c>
      <c r="AX25" s="69">
        <f t="shared" si="19"/>
        <v>0</v>
      </c>
      <c r="AY25" s="69">
        <f t="shared" si="19"/>
        <v>0</v>
      </c>
      <c r="AZ25" s="69">
        <f t="shared" si="19"/>
        <v>0</v>
      </c>
      <c r="BA25" s="69">
        <f t="shared" si="19"/>
        <v>0</v>
      </c>
      <c r="BB25" s="69">
        <f t="shared" si="19"/>
        <v>0</v>
      </c>
      <c r="BC25" s="69">
        <f t="shared" si="20"/>
        <v>0</v>
      </c>
      <c r="BD25" s="69">
        <f t="shared" si="20"/>
        <v>0</v>
      </c>
      <c r="BE25" s="69">
        <f t="shared" si="20"/>
        <v>0</v>
      </c>
      <c r="BF25" s="69">
        <f t="shared" si="20"/>
        <v>0</v>
      </c>
      <c r="BG25" s="69">
        <f t="shared" si="20"/>
        <v>0</v>
      </c>
      <c r="BH25" s="69">
        <f t="shared" si="20"/>
        <v>0</v>
      </c>
      <c r="BI25" s="69">
        <f t="shared" si="20"/>
        <v>0</v>
      </c>
      <c r="BJ25" s="69">
        <f t="shared" si="20"/>
        <v>0</v>
      </c>
      <c r="BK25" s="69">
        <f t="shared" si="20"/>
        <v>0</v>
      </c>
      <c r="BL25" s="69">
        <f t="shared" si="20"/>
        <v>0</v>
      </c>
      <c r="BM25" s="69">
        <f t="shared" si="21"/>
        <v>0</v>
      </c>
      <c r="BN25" s="69">
        <f t="shared" si="21"/>
        <v>0</v>
      </c>
      <c r="BO25" s="69">
        <f t="shared" si="21"/>
        <v>0</v>
      </c>
      <c r="BP25" s="69">
        <f t="shared" si="21"/>
        <v>0</v>
      </c>
      <c r="BQ25" s="69">
        <f t="shared" si="21"/>
        <v>0</v>
      </c>
      <c r="BR25" s="69">
        <f t="shared" si="21"/>
        <v>0</v>
      </c>
      <c r="BS25" s="69">
        <f t="shared" si="21"/>
        <v>0</v>
      </c>
      <c r="BT25" s="69">
        <f t="shared" si="21"/>
        <v>0</v>
      </c>
      <c r="BU25" s="69">
        <f t="shared" si="21"/>
        <v>0</v>
      </c>
      <c r="BV25" s="73">
        <f t="shared" si="21"/>
        <v>0</v>
      </c>
      <c r="CB25" s="87">
        <f>IF('CRASH INPUT'!D26="EBLT",'CRASH INPUT'!B26,0)</f>
        <v>0</v>
      </c>
      <c r="CC25" s="73"/>
      <c r="CD25" s="74">
        <f t="shared" si="8"/>
        <v>1</v>
      </c>
      <c r="CE25" s="69">
        <f t="shared" si="22"/>
        <v>0</v>
      </c>
      <c r="CF25" s="69">
        <f t="shared" si="22"/>
        <v>0</v>
      </c>
      <c r="CG25" s="69">
        <f t="shared" si="22"/>
        <v>0</v>
      </c>
      <c r="CH25" s="69">
        <f t="shared" si="22"/>
        <v>0</v>
      </c>
      <c r="CI25" s="69">
        <f t="shared" si="22"/>
        <v>0</v>
      </c>
      <c r="CJ25" s="69">
        <f t="shared" si="22"/>
        <v>0</v>
      </c>
      <c r="CK25" s="69">
        <f t="shared" si="22"/>
        <v>0</v>
      </c>
      <c r="CL25" s="69">
        <f t="shared" si="22"/>
        <v>0</v>
      </c>
      <c r="CM25" s="69">
        <f t="shared" si="22"/>
        <v>0</v>
      </c>
      <c r="CN25" s="69">
        <f t="shared" si="22"/>
        <v>0</v>
      </c>
      <c r="CO25" s="69">
        <f t="shared" si="23"/>
        <v>0</v>
      </c>
      <c r="CP25" s="69">
        <f t="shared" si="23"/>
        <v>0</v>
      </c>
      <c r="CQ25" s="69">
        <f t="shared" si="23"/>
        <v>0</v>
      </c>
      <c r="CR25" s="69">
        <f t="shared" si="23"/>
        <v>0</v>
      </c>
      <c r="CS25" s="69">
        <f t="shared" si="23"/>
        <v>0</v>
      </c>
      <c r="CT25" s="69">
        <f t="shared" si="23"/>
        <v>0</v>
      </c>
      <c r="CU25" s="69">
        <f t="shared" si="23"/>
        <v>0</v>
      </c>
      <c r="CV25" s="69">
        <f t="shared" si="23"/>
        <v>0</v>
      </c>
      <c r="CW25" s="69">
        <f t="shared" si="23"/>
        <v>0</v>
      </c>
      <c r="CX25" s="69">
        <f t="shared" si="23"/>
        <v>0</v>
      </c>
      <c r="CY25" s="69">
        <f t="shared" si="24"/>
        <v>0</v>
      </c>
      <c r="CZ25" s="69">
        <f t="shared" si="24"/>
        <v>0</v>
      </c>
      <c r="DA25" s="69">
        <f t="shared" si="24"/>
        <v>0</v>
      </c>
      <c r="DB25" s="69">
        <f t="shared" si="24"/>
        <v>0</v>
      </c>
      <c r="DC25" s="69">
        <f t="shared" si="24"/>
        <v>0</v>
      </c>
      <c r="DD25" s="69">
        <f t="shared" si="24"/>
        <v>0</v>
      </c>
      <c r="DE25" s="69">
        <f t="shared" si="24"/>
        <v>0</v>
      </c>
      <c r="DF25" s="69">
        <f t="shared" si="24"/>
        <v>0</v>
      </c>
      <c r="DG25" s="69">
        <f t="shared" si="24"/>
        <v>0</v>
      </c>
      <c r="DH25" s="73">
        <f t="shared" si="24"/>
        <v>0</v>
      </c>
      <c r="DN25" s="87">
        <f>IF('CRASH INPUT'!D26="WBLT",'CRASH INPUT'!B26,0)</f>
        <v>0</v>
      </c>
      <c r="DO25" s="73"/>
      <c r="DP25" s="74">
        <f t="shared" si="12"/>
        <v>1</v>
      </c>
      <c r="DQ25" s="69">
        <f t="shared" si="25"/>
        <v>0</v>
      </c>
      <c r="DR25" s="69">
        <f t="shared" si="25"/>
        <v>0</v>
      </c>
      <c r="DS25" s="69">
        <f t="shared" si="25"/>
        <v>0</v>
      </c>
      <c r="DT25" s="69">
        <f t="shared" si="25"/>
        <v>0</v>
      </c>
      <c r="DU25" s="69">
        <f t="shared" si="25"/>
        <v>0</v>
      </c>
      <c r="DV25" s="69">
        <f t="shared" si="25"/>
        <v>0</v>
      </c>
      <c r="DW25" s="69">
        <f t="shared" si="25"/>
        <v>0</v>
      </c>
      <c r="DX25" s="69">
        <f t="shared" si="25"/>
        <v>0</v>
      </c>
      <c r="DY25" s="69">
        <f t="shared" si="25"/>
        <v>0</v>
      </c>
      <c r="DZ25" s="69">
        <f t="shared" si="25"/>
        <v>0</v>
      </c>
      <c r="EA25" s="69">
        <f t="shared" si="26"/>
        <v>0</v>
      </c>
      <c r="EB25" s="69">
        <f t="shared" si="26"/>
        <v>0</v>
      </c>
      <c r="EC25" s="69">
        <f t="shared" si="26"/>
        <v>0</v>
      </c>
      <c r="ED25" s="69">
        <f t="shared" si="26"/>
        <v>0</v>
      </c>
      <c r="EE25" s="69">
        <f t="shared" si="26"/>
        <v>0</v>
      </c>
      <c r="EF25" s="69">
        <f t="shared" si="26"/>
        <v>0</v>
      </c>
      <c r="EG25" s="69">
        <f t="shared" si="26"/>
        <v>0</v>
      </c>
      <c r="EH25" s="69">
        <f t="shared" si="26"/>
        <v>0</v>
      </c>
      <c r="EI25" s="69">
        <f t="shared" si="26"/>
        <v>0</v>
      </c>
      <c r="EJ25" s="69">
        <f t="shared" si="26"/>
        <v>0</v>
      </c>
      <c r="EK25" s="69">
        <f t="shared" si="27"/>
        <v>0</v>
      </c>
      <c r="EL25" s="69">
        <f t="shared" si="27"/>
        <v>0</v>
      </c>
      <c r="EM25" s="69">
        <f t="shared" si="27"/>
        <v>0</v>
      </c>
      <c r="EN25" s="69">
        <f t="shared" si="27"/>
        <v>0</v>
      </c>
      <c r="EO25" s="69">
        <f t="shared" si="27"/>
        <v>0</v>
      </c>
      <c r="EP25" s="69">
        <f t="shared" si="27"/>
        <v>0</v>
      </c>
      <c r="EQ25" s="69">
        <f t="shared" si="27"/>
        <v>0</v>
      </c>
      <c r="ER25" s="69">
        <f t="shared" si="27"/>
        <v>0</v>
      </c>
      <c r="ES25" s="69">
        <f t="shared" si="27"/>
        <v>0</v>
      </c>
      <c r="ET25" s="73">
        <f t="shared" si="27"/>
        <v>0</v>
      </c>
    </row>
    <row r="26" spans="1:150" x14ac:dyDescent="0.3">
      <c r="A26" s="163" t="s">
        <v>200</v>
      </c>
      <c r="B26" s="93" t="s">
        <v>183</v>
      </c>
      <c r="D26" s="87">
        <f>IF('CRASH INPUT'!D27="NBLT",'CRASH INPUT'!B27,0)</f>
        <v>0</v>
      </c>
      <c r="E26" s="73"/>
      <c r="F26" s="74">
        <f t="shared" si="0"/>
        <v>1</v>
      </c>
      <c r="G26" s="69">
        <f t="shared" si="16"/>
        <v>0</v>
      </c>
      <c r="H26" s="69">
        <f t="shared" si="16"/>
        <v>0</v>
      </c>
      <c r="I26" s="69">
        <f t="shared" si="16"/>
        <v>0</v>
      </c>
      <c r="J26" s="69">
        <f t="shared" si="16"/>
        <v>0</v>
      </c>
      <c r="K26" s="69">
        <f t="shared" si="16"/>
        <v>0</v>
      </c>
      <c r="L26" s="69">
        <f t="shared" si="16"/>
        <v>0</v>
      </c>
      <c r="M26" s="69">
        <f t="shared" si="16"/>
        <v>0</v>
      </c>
      <c r="N26" s="69">
        <f t="shared" si="16"/>
        <v>0</v>
      </c>
      <c r="O26" s="69">
        <f t="shared" si="16"/>
        <v>0</v>
      </c>
      <c r="P26" s="69">
        <f t="shared" si="16"/>
        <v>0</v>
      </c>
      <c r="Q26" s="69">
        <f t="shared" si="17"/>
        <v>0</v>
      </c>
      <c r="R26" s="69">
        <f t="shared" si="17"/>
        <v>0</v>
      </c>
      <c r="S26" s="69">
        <f t="shared" si="17"/>
        <v>0</v>
      </c>
      <c r="T26" s="69">
        <f t="shared" si="17"/>
        <v>0</v>
      </c>
      <c r="U26" s="69">
        <f t="shared" si="17"/>
        <v>0</v>
      </c>
      <c r="V26" s="69">
        <f t="shared" si="17"/>
        <v>0</v>
      </c>
      <c r="W26" s="69">
        <f t="shared" si="17"/>
        <v>0</v>
      </c>
      <c r="X26" s="69">
        <f t="shared" si="17"/>
        <v>0</v>
      </c>
      <c r="Y26" s="69">
        <f t="shared" si="17"/>
        <v>0</v>
      </c>
      <c r="Z26" s="69">
        <f t="shared" si="17"/>
        <v>0</v>
      </c>
      <c r="AA26" s="69">
        <f t="shared" si="18"/>
        <v>0</v>
      </c>
      <c r="AB26" s="69">
        <f t="shared" si="18"/>
        <v>0</v>
      </c>
      <c r="AC26" s="69">
        <f t="shared" si="18"/>
        <v>0</v>
      </c>
      <c r="AD26" s="69">
        <f t="shared" si="18"/>
        <v>0</v>
      </c>
      <c r="AE26" s="69">
        <f t="shared" si="18"/>
        <v>0</v>
      </c>
      <c r="AF26" s="69">
        <f t="shared" si="18"/>
        <v>0</v>
      </c>
      <c r="AG26" s="69">
        <f t="shared" si="18"/>
        <v>0</v>
      </c>
      <c r="AH26" s="69">
        <f t="shared" si="18"/>
        <v>0</v>
      </c>
      <c r="AI26" s="69">
        <f t="shared" si="18"/>
        <v>0</v>
      </c>
      <c r="AJ26" s="73">
        <f t="shared" si="18"/>
        <v>0</v>
      </c>
      <c r="AP26" s="87">
        <f>IF('CRASH INPUT'!D27="SBLT",'CRASH INPUT'!B27,0)</f>
        <v>0</v>
      </c>
      <c r="AQ26" s="73"/>
      <c r="AR26" s="74">
        <f t="shared" si="4"/>
        <v>1</v>
      </c>
      <c r="AS26" s="69">
        <f t="shared" si="19"/>
        <v>0</v>
      </c>
      <c r="AT26" s="69">
        <f t="shared" si="19"/>
        <v>0</v>
      </c>
      <c r="AU26" s="69">
        <f t="shared" si="19"/>
        <v>0</v>
      </c>
      <c r="AV26" s="69">
        <f t="shared" si="19"/>
        <v>0</v>
      </c>
      <c r="AW26" s="69">
        <f t="shared" si="19"/>
        <v>0</v>
      </c>
      <c r="AX26" s="69">
        <f t="shared" si="19"/>
        <v>0</v>
      </c>
      <c r="AY26" s="69">
        <f t="shared" si="19"/>
        <v>0</v>
      </c>
      <c r="AZ26" s="69">
        <f t="shared" si="19"/>
        <v>0</v>
      </c>
      <c r="BA26" s="69">
        <f t="shared" si="19"/>
        <v>0</v>
      </c>
      <c r="BB26" s="69">
        <f t="shared" si="19"/>
        <v>0</v>
      </c>
      <c r="BC26" s="69">
        <f t="shared" si="20"/>
        <v>0</v>
      </c>
      <c r="BD26" s="69">
        <f t="shared" si="20"/>
        <v>0</v>
      </c>
      <c r="BE26" s="69">
        <f t="shared" si="20"/>
        <v>0</v>
      </c>
      <c r="BF26" s="69">
        <f t="shared" si="20"/>
        <v>0</v>
      </c>
      <c r="BG26" s="69">
        <f t="shared" si="20"/>
        <v>0</v>
      </c>
      <c r="BH26" s="69">
        <f t="shared" si="20"/>
        <v>0</v>
      </c>
      <c r="BI26" s="69">
        <f t="shared" si="20"/>
        <v>0</v>
      </c>
      <c r="BJ26" s="69">
        <f t="shared" si="20"/>
        <v>0</v>
      </c>
      <c r="BK26" s="69">
        <f t="shared" si="20"/>
        <v>0</v>
      </c>
      <c r="BL26" s="69">
        <f t="shared" si="20"/>
        <v>0</v>
      </c>
      <c r="BM26" s="69">
        <f t="shared" si="21"/>
        <v>0</v>
      </c>
      <c r="BN26" s="69">
        <f t="shared" si="21"/>
        <v>0</v>
      </c>
      <c r="BO26" s="69">
        <f t="shared" si="21"/>
        <v>0</v>
      </c>
      <c r="BP26" s="69">
        <f t="shared" si="21"/>
        <v>0</v>
      </c>
      <c r="BQ26" s="69">
        <f t="shared" si="21"/>
        <v>0</v>
      </c>
      <c r="BR26" s="69">
        <f t="shared" si="21"/>
        <v>0</v>
      </c>
      <c r="BS26" s="69">
        <f t="shared" si="21"/>
        <v>0</v>
      </c>
      <c r="BT26" s="69">
        <f t="shared" si="21"/>
        <v>0</v>
      </c>
      <c r="BU26" s="69">
        <f t="shared" si="21"/>
        <v>0</v>
      </c>
      <c r="BV26" s="73">
        <f t="shared" si="21"/>
        <v>0</v>
      </c>
      <c r="CB26" s="87">
        <f>IF('CRASH INPUT'!D27="EBLT",'CRASH INPUT'!B27,0)</f>
        <v>0</v>
      </c>
      <c r="CC26" s="73"/>
      <c r="CD26" s="74">
        <f t="shared" si="8"/>
        <v>1</v>
      </c>
      <c r="CE26" s="69">
        <f t="shared" si="22"/>
        <v>0</v>
      </c>
      <c r="CF26" s="69">
        <f t="shared" si="22"/>
        <v>0</v>
      </c>
      <c r="CG26" s="69">
        <f t="shared" si="22"/>
        <v>0</v>
      </c>
      <c r="CH26" s="69">
        <f t="shared" si="22"/>
        <v>0</v>
      </c>
      <c r="CI26" s="69">
        <f t="shared" si="22"/>
        <v>0</v>
      </c>
      <c r="CJ26" s="69">
        <f t="shared" si="22"/>
        <v>0</v>
      </c>
      <c r="CK26" s="69">
        <f t="shared" si="22"/>
        <v>0</v>
      </c>
      <c r="CL26" s="69">
        <f t="shared" si="22"/>
        <v>0</v>
      </c>
      <c r="CM26" s="69">
        <f t="shared" si="22"/>
        <v>0</v>
      </c>
      <c r="CN26" s="69">
        <f t="shared" si="22"/>
        <v>0</v>
      </c>
      <c r="CO26" s="69">
        <f t="shared" si="23"/>
        <v>0</v>
      </c>
      <c r="CP26" s="69">
        <f t="shared" si="23"/>
        <v>0</v>
      </c>
      <c r="CQ26" s="69">
        <f t="shared" si="23"/>
        <v>0</v>
      </c>
      <c r="CR26" s="69">
        <f t="shared" si="23"/>
        <v>0</v>
      </c>
      <c r="CS26" s="69">
        <f t="shared" si="23"/>
        <v>0</v>
      </c>
      <c r="CT26" s="69">
        <f t="shared" si="23"/>
        <v>0</v>
      </c>
      <c r="CU26" s="69">
        <f t="shared" si="23"/>
        <v>0</v>
      </c>
      <c r="CV26" s="69">
        <f t="shared" si="23"/>
        <v>0</v>
      </c>
      <c r="CW26" s="69">
        <f t="shared" si="23"/>
        <v>0</v>
      </c>
      <c r="CX26" s="69">
        <f t="shared" si="23"/>
        <v>0</v>
      </c>
      <c r="CY26" s="69">
        <f t="shared" si="24"/>
        <v>0</v>
      </c>
      <c r="CZ26" s="69">
        <f t="shared" si="24"/>
        <v>0</v>
      </c>
      <c r="DA26" s="69">
        <f t="shared" si="24"/>
        <v>0</v>
      </c>
      <c r="DB26" s="69">
        <f t="shared" si="24"/>
        <v>0</v>
      </c>
      <c r="DC26" s="69">
        <f t="shared" si="24"/>
        <v>0</v>
      </c>
      <c r="DD26" s="69">
        <f t="shared" si="24"/>
        <v>0</v>
      </c>
      <c r="DE26" s="69">
        <f t="shared" si="24"/>
        <v>0</v>
      </c>
      <c r="DF26" s="69">
        <f t="shared" si="24"/>
        <v>0</v>
      </c>
      <c r="DG26" s="69">
        <f t="shared" si="24"/>
        <v>0</v>
      </c>
      <c r="DH26" s="73">
        <f t="shared" si="24"/>
        <v>0</v>
      </c>
      <c r="DN26" s="87">
        <f>IF('CRASH INPUT'!D27="WBLT",'CRASH INPUT'!B27,0)</f>
        <v>0</v>
      </c>
      <c r="DO26" s="73"/>
      <c r="DP26" s="74">
        <f t="shared" si="12"/>
        <v>1</v>
      </c>
      <c r="DQ26" s="69">
        <f t="shared" si="25"/>
        <v>0</v>
      </c>
      <c r="DR26" s="69">
        <f t="shared" si="25"/>
        <v>0</v>
      </c>
      <c r="DS26" s="69">
        <f t="shared" si="25"/>
        <v>0</v>
      </c>
      <c r="DT26" s="69">
        <f t="shared" si="25"/>
        <v>0</v>
      </c>
      <c r="DU26" s="69">
        <f t="shared" si="25"/>
        <v>0</v>
      </c>
      <c r="DV26" s="69">
        <f t="shared" si="25"/>
        <v>0</v>
      </c>
      <c r="DW26" s="69">
        <f t="shared" si="25"/>
        <v>0</v>
      </c>
      <c r="DX26" s="69">
        <f t="shared" si="25"/>
        <v>0</v>
      </c>
      <c r="DY26" s="69">
        <f t="shared" si="25"/>
        <v>0</v>
      </c>
      <c r="DZ26" s="69">
        <f t="shared" si="25"/>
        <v>0</v>
      </c>
      <c r="EA26" s="69">
        <f t="shared" si="26"/>
        <v>0</v>
      </c>
      <c r="EB26" s="69">
        <f t="shared" si="26"/>
        <v>0</v>
      </c>
      <c r="EC26" s="69">
        <f t="shared" si="26"/>
        <v>0</v>
      </c>
      <c r="ED26" s="69">
        <f t="shared" si="26"/>
        <v>0</v>
      </c>
      <c r="EE26" s="69">
        <f t="shared" si="26"/>
        <v>0</v>
      </c>
      <c r="EF26" s="69">
        <f t="shared" si="26"/>
        <v>0</v>
      </c>
      <c r="EG26" s="69">
        <f t="shared" si="26"/>
        <v>0</v>
      </c>
      <c r="EH26" s="69">
        <f t="shared" si="26"/>
        <v>0</v>
      </c>
      <c r="EI26" s="69">
        <f t="shared" si="26"/>
        <v>0</v>
      </c>
      <c r="EJ26" s="69">
        <f t="shared" si="26"/>
        <v>0</v>
      </c>
      <c r="EK26" s="69">
        <f t="shared" si="27"/>
        <v>0</v>
      </c>
      <c r="EL26" s="69">
        <f t="shared" si="27"/>
        <v>0</v>
      </c>
      <c r="EM26" s="69">
        <f t="shared" si="27"/>
        <v>0</v>
      </c>
      <c r="EN26" s="69">
        <f t="shared" si="27"/>
        <v>0</v>
      </c>
      <c r="EO26" s="69">
        <f t="shared" si="27"/>
        <v>0</v>
      </c>
      <c r="EP26" s="69">
        <f t="shared" si="27"/>
        <v>0</v>
      </c>
      <c r="EQ26" s="69">
        <f t="shared" si="27"/>
        <v>0</v>
      </c>
      <c r="ER26" s="69">
        <f t="shared" si="27"/>
        <v>0</v>
      </c>
      <c r="ES26" s="69">
        <f t="shared" si="27"/>
        <v>0</v>
      </c>
      <c r="ET26" s="73">
        <f t="shared" si="27"/>
        <v>0</v>
      </c>
    </row>
    <row r="27" spans="1:150" x14ac:dyDescent="0.3">
      <c r="A27" s="163" t="s">
        <v>202</v>
      </c>
      <c r="B27" s="93" t="s">
        <v>182</v>
      </c>
      <c r="D27" s="87">
        <f>IF('CRASH INPUT'!D28="NBLT",'CRASH INPUT'!B28,0)</f>
        <v>0</v>
      </c>
      <c r="E27" s="73"/>
      <c r="F27" s="74">
        <f t="shared" si="0"/>
        <v>1</v>
      </c>
      <c r="G27" s="69">
        <f t="shared" si="16"/>
        <v>0</v>
      </c>
      <c r="H27" s="69">
        <f t="shared" si="16"/>
        <v>0</v>
      </c>
      <c r="I27" s="69">
        <f t="shared" si="16"/>
        <v>0</v>
      </c>
      <c r="J27" s="69">
        <f t="shared" si="16"/>
        <v>0</v>
      </c>
      <c r="K27" s="69">
        <f t="shared" si="16"/>
        <v>0</v>
      </c>
      <c r="L27" s="69">
        <f t="shared" si="16"/>
        <v>0</v>
      </c>
      <c r="M27" s="69">
        <f t="shared" si="16"/>
        <v>0</v>
      </c>
      <c r="N27" s="69">
        <f t="shared" si="16"/>
        <v>0</v>
      </c>
      <c r="O27" s="69">
        <f t="shared" si="16"/>
        <v>0</v>
      </c>
      <c r="P27" s="69">
        <f t="shared" si="16"/>
        <v>0</v>
      </c>
      <c r="Q27" s="69">
        <f t="shared" si="17"/>
        <v>0</v>
      </c>
      <c r="R27" s="69">
        <f t="shared" si="17"/>
        <v>0</v>
      </c>
      <c r="S27" s="69">
        <f t="shared" si="17"/>
        <v>0</v>
      </c>
      <c r="T27" s="69">
        <f t="shared" si="17"/>
        <v>0</v>
      </c>
      <c r="U27" s="69">
        <f t="shared" si="17"/>
        <v>0</v>
      </c>
      <c r="V27" s="69">
        <f t="shared" si="17"/>
        <v>0</v>
      </c>
      <c r="W27" s="69">
        <f t="shared" si="17"/>
        <v>0</v>
      </c>
      <c r="X27" s="69">
        <f t="shared" si="17"/>
        <v>0</v>
      </c>
      <c r="Y27" s="69">
        <f t="shared" si="17"/>
        <v>0</v>
      </c>
      <c r="Z27" s="69">
        <f t="shared" si="17"/>
        <v>0</v>
      </c>
      <c r="AA27" s="69">
        <f t="shared" si="18"/>
        <v>0</v>
      </c>
      <c r="AB27" s="69">
        <f t="shared" si="18"/>
        <v>0</v>
      </c>
      <c r="AC27" s="69">
        <f t="shared" si="18"/>
        <v>0</v>
      </c>
      <c r="AD27" s="69">
        <f t="shared" si="18"/>
        <v>0</v>
      </c>
      <c r="AE27" s="69">
        <f t="shared" si="18"/>
        <v>0</v>
      </c>
      <c r="AF27" s="69">
        <f t="shared" si="18"/>
        <v>0</v>
      </c>
      <c r="AG27" s="69">
        <f t="shared" si="18"/>
        <v>0</v>
      </c>
      <c r="AH27" s="69">
        <f t="shared" si="18"/>
        <v>0</v>
      </c>
      <c r="AI27" s="69">
        <f t="shared" si="18"/>
        <v>0</v>
      </c>
      <c r="AJ27" s="73">
        <f t="shared" si="18"/>
        <v>0</v>
      </c>
      <c r="AP27" s="87">
        <f>IF('CRASH INPUT'!D28="SBLT",'CRASH INPUT'!B28,0)</f>
        <v>0</v>
      </c>
      <c r="AQ27" s="73"/>
      <c r="AR27" s="74">
        <f t="shared" si="4"/>
        <v>1</v>
      </c>
      <c r="AS27" s="69">
        <f t="shared" si="19"/>
        <v>0</v>
      </c>
      <c r="AT27" s="69">
        <f t="shared" si="19"/>
        <v>0</v>
      </c>
      <c r="AU27" s="69">
        <f t="shared" si="19"/>
        <v>0</v>
      </c>
      <c r="AV27" s="69">
        <f t="shared" si="19"/>
        <v>0</v>
      </c>
      <c r="AW27" s="69">
        <f t="shared" si="19"/>
        <v>0</v>
      </c>
      <c r="AX27" s="69">
        <f t="shared" si="19"/>
        <v>0</v>
      </c>
      <c r="AY27" s="69">
        <f t="shared" si="19"/>
        <v>0</v>
      </c>
      <c r="AZ27" s="69">
        <f t="shared" si="19"/>
        <v>0</v>
      </c>
      <c r="BA27" s="69">
        <f t="shared" si="19"/>
        <v>0</v>
      </c>
      <c r="BB27" s="69">
        <f t="shared" si="19"/>
        <v>0</v>
      </c>
      <c r="BC27" s="69">
        <f t="shared" si="20"/>
        <v>0</v>
      </c>
      <c r="BD27" s="69">
        <f t="shared" si="20"/>
        <v>0</v>
      </c>
      <c r="BE27" s="69">
        <f t="shared" si="20"/>
        <v>0</v>
      </c>
      <c r="BF27" s="69">
        <f t="shared" si="20"/>
        <v>0</v>
      </c>
      <c r="BG27" s="69">
        <f t="shared" si="20"/>
        <v>0</v>
      </c>
      <c r="BH27" s="69">
        <f t="shared" si="20"/>
        <v>0</v>
      </c>
      <c r="BI27" s="69">
        <f t="shared" si="20"/>
        <v>0</v>
      </c>
      <c r="BJ27" s="69">
        <f t="shared" si="20"/>
        <v>0</v>
      </c>
      <c r="BK27" s="69">
        <f t="shared" si="20"/>
        <v>0</v>
      </c>
      <c r="BL27" s="69">
        <f t="shared" si="20"/>
        <v>0</v>
      </c>
      <c r="BM27" s="69">
        <f t="shared" si="21"/>
        <v>0</v>
      </c>
      <c r="BN27" s="69">
        <f t="shared" si="21"/>
        <v>0</v>
      </c>
      <c r="BO27" s="69">
        <f t="shared" si="21"/>
        <v>0</v>
      </c>
      <c r="BP27" s="69">
        <f t="shared" si="21"/>
        <v>0</v>
      </c>
      <c r="BQ27" s="69">
        <f t="shared" si="21"/>
        <v>0</v>
      </c>
      <c r="BR27" s="69">
        <f t="shared" si="21"/>
        <v>0</v>
      </c>
      <c r="BS27" s="69">
        <f t="shared" si="21"/>
        <v>0</v>
      </c>
      <c r="BT27" s="69">
        <f t="shared" si="21"/>
        <v>0</v>
      </c>
      <c r="BU27" s="69">
        <f t="shared" si="21"/>
        <v>0</v>
      </c>
      <c r="BV27" s="73">
        <f t="shared" si="21"/>
        <v>0</v>
      </c>
      <c r="CB27" s="87">
        <f>IF('CRASH INPUT'!D28="EBLT",'CRASH INPUT'!B28,0)</f>
        <v>0</v>
      </c>
      <c r="CC27" s="73"/>
      <c r="CD27" s="74">
        <f t="shared" si="8"/>
        <v>1</v>
      </c>
      <c r="CE27" s="69">
        <f t="shared" si="22"/>
        <v>0</v>
      </c>
      <c r="CF27" s="69">
        <f t="shared" si="22"/>
        <v>0</v>
      </c>
      <c r="CG27" s="69">
        <f t="shared" si="22"/>
        <v>0</v>
      </c>
      <c r="CH27" s="69">
        <f t="shared" si="22"/>
        <v>0</v>
      </c>
      <c r="CI27" s="69">
        <f t="shared" si="22"/>
        <v>0</v>
      </c>
      <c r="CJ27" s="69">
        <f t="shared" si="22"/>
        <v>0</v>
      </c>
      <c r="CK27" s="69">
        <f t="shared" si="22"/>
        <v>0</v>
      </c>
      <c r="CL27" s="69">
        <f t="shared" si="22"/>
        <v>0</v>
      </c>
      <c r="CM27" s="69">
        <f t="shared" si="22"/>
        <v>0</v>
      </c>
      <c r="CN27" s="69">
        <f t="shared" si="22"/>
        <v>0</v>
      </c>
      <c r="CO27" s="69">
        <f t="shared" si="23"/>
        <v>0</v>
      </c>
      <c r="CP27" s="69">
        <f t="shared" si="23"/>
        <v>0</v>
      </c>
      <c r="CQ27" s="69">
        <f t="shared" si="23"/>
        <v>0</v>
      </c>
      <c r="CR27" s="69">
        <f t="shared" si="23"/>
        <v>0</v>
      </c>
      <c r="CS27" s="69">
        <f t="shared" si="23"/>
        <v>0</v>
      </c>
      <c r="CT27" s="69">
        <f t="shared" si="23"/>
        <v>0</v>
      </c>
      <c r="CU27" s="69">
        <f t="shared" si="23"/>
        <v>0</v>
      </c>
      <c r="CV27" s="69">
        <f t="shared" si="23"/>
        <v>0</v>
      </c>
      <c r="CW27" s="69">
        <f t="shared" si="23"/>
        <v>0</v>
      </c>
      <c r="CX27" s="69">
        <f t="shared" si="23"/>
        <v>0</v>
      </c>
      <c r="CY27" s="69">
        <f t="shared" si="24"/>
        <v>0</v>
      </c>
      <c r="CZ27" s="69">
        <f t="shared" si="24"/>
        <v>0</v>
      </c>
      <c r="DA27" s="69">
        <f t="shared" si="24"/>
        <v>0</v>
      </c>
      <c r="DB27" s="69">
        <f t="shared" si="24"/>
        <v>0</v>
      </c>
      <c r="DC27" s="69">
        <f t="shared" si="24"/>
        <v>0</v>
      </c>
      <c r="DD27" s="69">
        <f t="shared" si="24"/>
        <v>0</v>
      </c>
      <c r="DE27" s="69">
        <f t="shared" si="24"/>
        <v>0</v>
      </c>
      <c r="DF27" s="69">
        <f t="shared" si="24"/>
        <v>0</v>
      </c>
      <c r="DG27" s="69">
        <f t="shared" si="24"/>
        <v>0</v>
      </c>
      <c r="DH27" s="73">
        <f t="shared" si="24"/>
        <v>0</v>
      </c>
      <c r="DN27" s="87">
        <f>IF('CRASH INPUT'!D28="WBLT",'CRASH INPUT'!B28,0)</f>
        <v>0</v>
      </c>
      <c r="DO27" s="73"/>
      <c r="DP27" s="74">
        <f t="shared" si="12"/>
        <v>1</v>
      </c>
      <c r="DQ27" s="69">
        <f t="shared" si="25"/>
        <v>0</v>
      </c>
      <c r="DR27" s="69">
        <f t="shared" si="25"/>
        <v>0</v>
      </c>
      <c r="DS27" s="69">
        <f t="shared" si="25"/>
        <v>0</v>
      </c>
      <c r="DT27" s="69">
        <f t="shared" si="25"/>
        <v>0</v>
      </c>
      <c r="DU27" s="69">
        <f t="shared" si="25"/>
        <v>0</v>
      </c>
      <c r="DV27" s="69">
        <f t="shared" si="25"/>
        <v>0</v>
      </c>
      <c r="DW27" s="69">
        <f t="shared" si="25"/>
        <v>0</v>
      </c>
      <c r="DX27" s="69">
        <f t="shared" si="25"/>
        <v>0</v>
      </c>
      <c r="DY27" s="69">
        <f t="shared" si="25"/>
        <v>0</v>
      </c>
      <c r="DZ27" s="69">
        <f t="shared" si="25"/>
        <v>0</v>
      </c>
      <c r="EA27" s="69">
        <f t="shared" si="26"/>
        <v>0</v>
      </c>
      <c r="EB27" s="69">
        <f t="shared" si="26"/>
        <v>0</v>
      </c>
      <c r="EC27" s="69">
        <f t="shared" si="26"/>
        <v>0</v>
      </c>
      <c r="ED27" s="69">
        <f t="shared" si="26"/>
        <v>0</v>
      </c>
      <c r="EE27" s="69">
        <f t="shared" si="26"/>
        <v>0</v>
      </c>
      <c r="EF27" s="69">
        <f t="shared" si="26"/>
        <v>0</v>
      </c>
      <c r="EG27" s="69">
        <f t="shared" si="26"/>
        <v>0</v>
      </c>
      <c r="EH27" s="69">
        <f t="shared" si="26"/>
        <v>0</v>
      </c>
      <c r="EI27" s="69">
        <f t="shared" si="26"/>
        <v>0</v>
      </c>
      <c r="EJ27" s="69">
        <f t="shared" si="26"/>
        <v>0</v>
      </c>
      <c r="EK27" s="69">
        <f t="shared" si="27"/>
        <v>0</v>
      </c>
      <c r="EL27" s="69">
        <f t="shared" si="27"/>
        <v>0</v>
      </c>
      <c r="EM27" s="69">
        <f t="shared" si="27"/>
        <v>0</v>
      </c>
      <c r="EN27" s="69">
        <f t="shared" si="27"/>
        <v>0</v>
      </c>
      <c r="EO27" s="69">
        <f t="shared" si="27"/>
        <v>0</v>
      </c>
      <c r="EP27" s="69">
        <f t="shared" si="27"/>
        <v>0</v>
      </c>
      <c r="EQ27" s="69">
        <f t="shared" si="27"/>
        <v>0</v>
      </c>
      <c r="ER27" s="69">
        <f t="shared" si="27"/>
        <v>0</v>
      </c>
      <c r="ES27" s="69">
        <f t="shared" si="27"/>
        <v>0</v>
      </c>
      <c r="ET27" s="73">
        <f t="shared" si="27"/>
        <v>0</v>
      </c>
    </row>
    <row r="28" spans="1:150" x14ac:dyDescent="0.3">
      <c r="A28" s="163" t="s">
        <v>206</v>
      </c>
      <c r="B28" s="93" t="s">
        <v>181</v>
      </c>
      <c r="D28" s="87">
        <f>IF('CRASH INPUT'!D29="NBLT",'CRASH INPUT'!B29,0)</f>
        <v>0</v>
      </c>
      <c r="E28" s="73"/>
      <c r="F28" s="74">
        <f t="shared" si="0"/>
        <v>1</v>
      </c>
      <c r="G28" s="69">
        <f t="shared" si="16"/>
        <v>0</v>
      </c>
      <c r="H28" s="69">
        <f t="shared" si="16"/>
        <v>0</v>
      </c>
      <c r="I28" s="69">
        <f t="shared" si="16"/>
        <v>0</v>
      </c>
      <c r="J28" s="69">
        <f t="shared" si="16"/>
        <v>0</v>
      </c>
      <c r="K28" s="69">
        <f t="shared" si="16"/>
        <v>0</v>
      </c>
      <c r="L28" s="69">
        <f t="shared" si="16"/>
        <v>0</v>
      </c>
      <c r="M28" s="69">
        <f t="shared" si="16"/>
        <v>0</v>
      </c>
      <c r="N28" s="69">
        <f t="shared" si="16"/>
        <v>0</v>
      </c>
      <c r="O28" s="69">
        <f t="shared" si="16"/>
        <v>0</v>
      </c>
      <c r="P28" s="69">
        <f t="shared" si="16"/>
        <v>0</v>
      </c>
      <c r="Q28" s="69">
        <f t="shared" si="17"/>
        <v>0</v>
      </c>
      <c r="R28" s="69">
        <f t="shared" si="17"/>
        <v>0</v>
      </c>
      <c r="S28" s="69">
        <f t="shared" si="17"/>
        <v>0</v>
      </c>
      <c r="T28" s="69">
        <f t="shared" si="17"/>
        <v>0</v>
      </c>
      <c r="U28" s="69">
        <f t="shared" si="17"/>
        <v>0</v>
      </c>
      <c r="V28" s="69">
        <f t="shared" si="17"/>
        <v>0</v>
      </c>
      <c r="W28" s="69">
        <f t="shared" si="17"/>
        <v>0</v>
      </c>
      <c r="X28" s="69">
        <f t="shared" si="17"/>
        <v>0</v>
      </c>
      <c r="Y28" s="69">
        <f t="shared" si="17"/>
        <v>0</v>
      </c>
      <c r="Z28" s="69">
        <f t="shared" si="17"/>
        <v>0</v>
      </c>
      <c r="AA28" s="69">
        <f t="shared" si="18"/>
        <v>0</v>
      </c>
      <c r="AB28" s="69">
        <f t="shared" si="18"/>
        <v>0</v>
      </c>
      <c r="AC28" s="69">
        <f t="shared" si="18"/>
        <v>0</v>
      </c>
      <c r="AD28" s="69">
        <f t="shared" si="18"/>
        <v>0</v>
      </c>
      <c r="AE28" s="69">
        <f t="shared" si="18"/>
        <v>0</v>
      </c>
      <c r="AF28" s="69">
        <f t="shared" si="18"/>
        <v>0</v>
      </c>
      <c r="AG28" s="69">
        <f t="shared" si="18"/>
        <v>0</v>
      </c>
      <c r="AH28" s="69">
        <f t="shared" si="18"/>
        <v>0</v>
      </c>
      <c r="AI28" s="69">
        <f t="shared" si="18"/>
        <v>0</v>
      </c>
      <c r="AJ28" s="73">
        <f t="shared" si="18"/>
        <v>0</v>
      </c>
      <c r="AP28" s="87">
        <f>IF('CRASH INPUT'!D29="SBLT",'CRASH INPUT'!B29,0)</f>
        <v>0</v>
      </c>
      <c r="AQ28" s="73"/>
      <c r="AR28" s="74">
        <f t="shared" si="4"/>
        <v>1</v>
      </c>
      <c r="AS28" s="69">
        <f t="shared" si="19"/>
        <v>0</v>
      </c>
      <c r="AT28" s="69">
        <f t="shared" si="19"/>
        <v>0</v>
      </c>
      <c r="AU28" s="69">
        <f t="shared" si="19"/>
        <v>0</v>
      </c>
      <c r="AV28" s="69">
        <f t="shared" si="19"/>
        <v>0</v>
      </c>
      <c r="AW28" s="69">
        <f t="shared" si="19"/>
        <v>0</v>
      </c>
      <c r="AX28" s="69">
        <f t="shared" si="19"/>
        <v>0</v>
      </c>
      <c r="AY28" s="69">
        <f t="shared" si="19"/>
        <v>0</v>
      </c>
      <c r="AZ28" s="69">
        <f t="shared" si="19"/>
        <v>0</v>
      </c>
      <c r="BA28" s="69">
        <f t="shared" si="19"/>
        <v>0</v>
      </c>
      <c r="BB28" s="69">
        <f t="shared" si="19"/>
        <v>0</v>
      </c>
      <c r="BC28" s="69">
        <f t="shared" si="20"/>
        <v>0</v>
      </c>
      <c r="BD28" s="69">
        <f t="shared" si="20"/>
        <v>0</v>
      </c>
      <c r="BE28" s="69">
        <f t="shared" si="20"/>
        <v>0</v>
      </c>
      <c r="BF28" s="69">
        <f t="shared" si="20"/>
        <v>0</v>
      </c>
      <c r="BG28" s="69">
        <f t="shared" si="20"/>
        <v>0</v>
      </c>
      <c r="BH28" s="69">
        <f t="shared" si="20"/>
        <v>0</v>
      </c>
      <c r="BI28" s="69">
        <f t="shared" si="20"/>
        <v>0</v>
      </c>
      <c r="BJ28" s="69">
        <f t="shared" si="20"/>
        <v>0</v>
      </c>
      <c r="BK28" s="69">
        <f t="shared" si="20"/>
        <v>0</v>
      </c>
      <c r="BL28" s="69">
        <f t="shared" si="20"/>
        <v>0</v>
      </c>
      <c r="BM28" s="69">
        <f t="shared" si="21"/>
        <v>0</v>
      </c>
      <c r="BN28" s="69">
        <f t="shared" si="21"/>
        <v>0</v>
      </c>
      <c r="BO28" s="69">
        <f t="shared" si="21"/>
        <v>0</v>
      </c>
      <c r="BP28" s="69">
        <f t="shared" si="21"/>
        <v>0</v>
      </c>
      <c r="BQ28" s="69">
        <f t="shared" si="21"/>
        <v>0</v>
      </c>
      <c r="BR28" s="69">
        <f t="shared" si="21"/>
        <v>0</v>
      </c>
      <c r="BS28" s="69">
        <f t="shared" si="21"/>
        <v>0</v>
      </c>
      <c r="BT28" s="69">
        <f t="shared" si="21"/>
        <v>0</v>
      </c>
      <c r="BU28" s="69">
        <f t="shared" si="21"/>
        <v>0</v>
      </c>
      <c r="BV28" s="73">
        <f t="shared" si="21"/>
        <v>0</v>
      </c>
      <c r="CB28" s="87">
        <f>IF('CRASH INPUT'!D29="EBLT",'CRASH INPUT'!B29,0)</f>
        <v>0</v>
      </c>
      <c r="CC28" s="73"/>
      <c r="CD28" s="74">
        <f t="shared" si="8"/>
        <v>1</v>
      </c>
      <c r="CE28" s="69">
        <f t="shared" si="22"/>
        <v>0</v>
      </c>
      <c r="CF28" s="69">
        <f t="shared" si="22"/>
        <v>0</v>
      </c>
      <c r="CG28" s="69">
        <f t="shared" si="22"/>
        <v>0</v>
      </c>
      <c r="CH28" s="69">
        <f t="shared" si="22"/>
        <v>0</v>
      </c>
      <c r="CI28" s="69">
        <f t="shared" si="22"/>
        <v>0</v>
      </c>
      <c r="CJ28" s="69">
        <f t="shared" si="22"/>
        <v>0</v>
      </c>
      <c r="CK28" s="69">
        <f t="shared" si="22"/>
        <v>0</v>
      </c>
      <c r="CL28" s="69">
        <f t="shared" si="22"/>
        <v>0</v>
      </c>
      <c r="CM28" s="69">
        <f t="shared" si="22"/>
        <v>0</v>
      </c>
      <c r="CN28" s="69">
        <f t="shared" si="22"/>
        <v>0</v>
      </c>
      <c r="CO28" s="69">
        <f t="shared" si="23"/>
        <v>0</v>
      </c>
      <c r="CP28" s="69">
        <f t="shared" si="23"/>
        <v>0</v>
      </c>
      <c r="CQ28" s="69">
        <f t="shared" si="23"/>
        <v>0</v>
      </c>
      <c r="CR28" s="69">
        <f t="shared" si="23"/>
        <v>0</v>
      </c>
      <c r="CS28" s="69">
        <f t="shared" si="23"/>
        <v>0</v>
      </c>
      <c r="CT28" s="69">
        <f t="shared" si="23"/>
        <v>0</v>
      </c>
      <c r="CU28" s="69">
        <f t="shared" si="23"/>
        <v>0</v>
      </c>
      <c r="CV28" s="69">
        <f t="shared" si="23"/>
        <v>0</v>
      </c>
      <c r="CW28" s="69">
        <f t="shared" si="23"/>
        <v>0</v>
      </c>
      <c r="CX28" s="69">
        <f t="shared" si="23"/>
        <v>0</v>
      </c>
      <c r="CY28" s="69">
        <f t="shared" si="24"/>
        <v>0</v>
      </c>
      <c r="CZ28" s="69">
        <f t="shared" si="24"/>
        <v>0</v>
      </c>
      <c r="DA28" s="69">
        <f t="shared" si="24"/>
        <v>0</v>
      </c>
      <c r="DB28" s="69">
        <f t="shared" si="24"/>
        <v>0</v>
      </c>
      <c r="DC28" s="69">
        <f t="shared" si="24"/>
        <v>0</v>
      </c>
      <c r="DD28" s="69">
        <f t="shared" si="24"/>
        <v>0</v>
      </c>
      <c r="DE28" s="69">
        <f t="shared" si="24"/>
        <v>0</v>
      </c>
      <c r="DF28" s="69">
        <f t="shared" si="24"/>
        <v>0</v>
      </c>
      <c r="DG28" s="69">
        <f t="shared" si="24"/>
        <v>0</v>
      </c>
      <c r="DH28" s="73">
        <f t="shared" si="24"/>
        <v>0</v>
      </c>
      <c r="DN28" s="87">
        <f>IF('CRASH INPUT'!D29="WBLT",'CRASH INPUT'!B29,0)</f>
        <v>0</v>
      </c>
      <c r="DO28" s="73"/>
      <c r="DP28" s="74">
        <f t="shared" si="12"/>
        <v>1</v>
      </c>
      <c r="DQ28" s="69">
        <f t="shared" si="25"/>
        <v>0</v>
      </c>
      <c r="DR28" s="69">
        <f t="shared" si="25"/>
        <v>0</v>
      </c>
      <c r="DS28" s="69">
        <f t="shared" si="25"/>
        <v>0</v>
      </c>
      <c r="DT28" s="69">
        <f t="shared" si="25"/>
        <v>0</v>
      </c>
      <c r="DU28" s="69">
        <f t="shared" si="25"/>
        <v>0</v>
      </c>
      <c r="DV28" s="69">
        <f t="shared" si="25"/>
        <v>0</v>
      </c>
      <c r="DW28" s="69">
        <f t="shared" si="25"/>
        <v>0</v>
      </c>
      <c r="DX28" s="69">
        <f t="shared" si="25"/>
        <v>0</v>
      </c>
      <c r="DY28" s="69">
        <f t="shared" si="25"/>
        <v>0</v>
      </c>
      <c r="DZ28" s="69">
        <f t="shared" si="25"/>
        <v>0</v>
      </c>
      <c r="EA28" s="69">
        <f t="shared" si="26"/>
        <v>0</v>
      </c>
      <c r="EB28" s="69">
        <f t="shared" si="26"/>
        <v>0</v>
      </c>
      <c r="EC28" s="69">
        <f t="shared" si="26"/>
        <v>0</v>
      </c>
      <c r="ED28" s="69">
        <f t="shared" si="26"/>
        <v>0</v>
      </c>
      <c r="EE28" s="69">
        <f t="shared" si="26"/>
        <v>0</v>
      </c>
      <c r="EF28" s="69">
        <f t="shared" si="26"/>
        <v>0</v>
      </c>
      <c r="EG28" s="69">
        <f t="shared" si="26"/>
        <v>0</v>
      </c>
      <c r="EH28" s="69">
        <f t="shared" si="26"/>
        <v>0</v>
      </c>
      <c r="EI28" s="69">
        <f t="shared" si="26"/>
        <v>0</v>
      </c>
      <c r="EJ28" s="69">
        <f t="shared" si="26"/>
        <v>0</v>
      </c>
      <c r="EK28" s="69">
        <f t="shared" si="27"/>
        <v>0</v>
      </c>
      <c r="EL28" s="69">
        <f t="shared" si="27"/>
        <v>0</v>
      </c>
      <c r="EM28" s="69">
        <f t="shared" si="27"/>
        <v>0</v>
      </c>
      <c r="EN28" s="69">
        <f t="shared" si="27"/>
        <v>0</v>
      </c>
      <c r="EO28" s="69">
        <f t="shared" si="27"/>
        <v>0</v>
      </c>
      <c r="EP28" s="69">
        <f t="shared" si="27"/>
        <v>0</v>
      </c>
      <c r="EQ28" s="69">
        <f t="shared" si="27"/>
        <v>0</v>
      </c>
      <c r="ER28" s="69">
        <f t="shared" si="27"/>
        <v>0</v>
      </c>
      <c r="ES28" s="69">
        <f t="shared" si="27"/>
        <v>0</v>
      </c>
      <c r="ET28" s="73">
        <f t="shared" si="27"/>
        <v>0</v>
      </c>
    </row>
    <row r="29" spans="1:150" x14ac:dyDescent="0.3">
      <c r="A29" s="163" t="s">
        <v>204</v>
      </c>
      <c r="B29" s="93" t="s">
        <v>180</v>
      </c>
      <c r="D29" s="87">
        <f>IF('CRASH INPUT'!D30="NBLT",'CRASH INPUT'!B30,0)</f>
        <v>0</v>
      </c>
      <c r="E29" s="73"/>
      <c r="F29" s="74">
        <f t="shared" si="0"/>
        <v>1</v>
      </c>
      <c r="G29" s="69">
        <f t="shared" ref="G29:P38" si="28">IF($F29=G$8, $D29, 0)</f>
        <v>0</v>
      </c>
      <c r="H29" s="69">
        <f t="shared" si="28"/>
        <v>0</v>
      </c>
      <c r="I29" s="69">
        <f t="shared" si="28"/>
        <v>0</v>
      </c>
      <c r="J29" s="69">
        <f t="shared" si="28"/>
        <v>0</v>
      </c>
      <c r="K29" s="69">
        <f t="shared" si="28"/>
        <v>0</v>
      </c>
      <c r="L29" s="69">
        <f t="shared" si="28"/>
        <v>0</v>
      </c>
      <c r="M29" s="69">
        <f t="shared" si="28"/>
        <v>0</v>
      </c>
      <c r="N29" s="69">
        <f t="shared" si="28"/>
        <v>0</v>
      </c>
      <c r="O29" s="69">
        <f t="shared" si="28"/>
        <v>0</v>
      </c>
      <c r="P29" s="69">
        <f t="shared" si="28"/>
        <v>0</v>
      </c>
      <c r="Q29" s="69">
        <f t="shared" ref="Q29:Z38" si="29">IF($F29=Q$8, $D29, 0)</f>
        <v>0</v>
      </c>
      <c r="R29" s="69">
        <f t="shared" si="29"/>
        <v>0</v>
      </c>
      <c r="S29" s="69">
        <f t="shared" si="29"/>
        <v>0</v>
      </c>
      <c r="T29" s="69">
        <f t="shared" si="29"/>
        <v>0</v>
      </c>
      <c r="U29" s="69">
        <f t="shared" si="29"/>
        <v>0</v>
      </c>
      <c r="V29" s="69">
        <f t="shared" si="29"/>
        <v>0</v>
      </c>
      <c r="W29" s="69">
        <f t="shared" si="29"/>
        <v>0</v>
      </c>
      <c r="X29" s="69">
        <f t="shared" si="29"/>
        <v>0</v>
      </c>
      <c r="Y29" s="69">
        <f t="shared" si="29"/>
        <v>0</v>
      </c>
      <c r="Z29" s="69">
        <f t="shared" si="29"/>
        <v>0</v>
      </c>
      <c r="AA29" s="69">
        <f t="shared" ref="AA29:AJ38" si="30">IF($F29=AA$8, $D29, 0)</f>
        <v>0</v>
      </c>
      <c r="AB29" s="69">
        <f t="shared" si="30"/>
        <v>0</v>
      </c>
      <c r="AC29" s="69">
        <f t="shared" si="30"/>
        <v>0</v>
      </c>
      <c r="AD29" s="69">
        <f t="shared" si="30"/>
        <v>0</v>
      </c>
      <c r="AE29" s="69">
        <f t="shared" si="30"/>
        <v>0</v>
      </c>
      <c r="AF29" s="69">
        <f t="shared" si="30"/>
        <v>0</v>
      </c>
      <c r="AG29" s="69">
        <f t="shared" si="30"/>
        <v>0</v>
      </c>
      <c r="AH29" s="69">
        <f t="shared" si="30"/>
        <v>0</v>
      </c>
      <c r="AI29" s="69">
        <f t="shared" si="30"/>
        <v>0</v>
      </c>
      <c r="AJ29" s="73">
        <f t="shared" si="30"/>
        <v>0</v>
      </c>
      <c r="AP29" s="87">
        <f>IF('CRASH INPUT'!D30="SBLT",'CRASH INPUT'!B30,0)</f>
        <v>0</v>
      </c>
      <c r="AQ29" s="73"/>
      <c r="AR29" s="74">
        <f t="shared" si="4"/>
        <v>1</v>
      </c>
      <c r="AS29" s="69">
        <f t="shared" ref="AS29:BB38" si="31">IF($AR29=AS$8, $AP29, 0)</f>
        <v>0</v>
      </c>
      <c r="AT29" s="69">
        <f t="shared" si="31"/>
        <v>0</v>
      </c>
      <c r="AU29" s="69">
        <f t="shared" si="31"/>
        <v>0</v>
      </c>
      <c r="AV29" s="69">
        <f t="shared" si="31"/>
        <v>0</v>
      </c>
      <c r="AW29" s="69">
        <f t="shared" si="31"/>
        <v>0</v>
      </c>
      <c r="AX29" s="69">
        <f t="shared" si="31"/>
        <v>0</v>
      </c>
      <c r="AY29" s="69">
        <f t="shared" si="31"/>
        <v>0</v>
      </c>
      <c r="AZ29" s="69">
        <f t="shared" si="31"/>
        <v>0</v>
      </c>
      <c r="BA29" s="69">
        <f t="shared" si="31"/>
        <v>0</v>
      </c>
      <c r="BB29" s="69">
        <f t="shared" si="31"/>
        <v>0</v>
      </c>
      <c r="BC29" s="69">
        <f t="shared" ref="BC29:BL38" si="32">IF($AR29=BC$8, $AP29, 0)</f>
        <v>0</v>
      </c>
      <c r="BD29" s="69">
        <f t="shared" si="32"/>
        <v>0</v>
      </c>
      <c r="BE29" s="69">
        <f t="shared" si="32"/>
        <v>0</v>
      </c>
      <c r="BF29" s="69">
        <f t="shared" si="32"/>
        <v>0</v>
      </c>
      <c r="BG29" s="69">
        <f t="shared" si="32"/>
        <v>0</v>
      </c>
      <c r="BH29" s="69">
        <f t="shared" si="32"/>
        <v>0</v>
      </c>
      <c r="BI29" s="69">
        <f t="shared" si="32"/>
        <v>0</v>
      </c>
      <c r="BJ29" s="69">
        <f t="shared" si="32"/>
        <v>0</v>
      </c>
      <c r="BK29" s="69">
        <f t="shared" si="32"/>
        <v>0</v>
      </c>
      <c r="BL29" s="69">
        <f t="shared" si="32"/>
        <v>0</v>
      </c>
      <c r="BM29" s="69">
        <f t="shared" ref="BM29:BV38" si="33">IF($AR29=BM$8, $AP29, 0)</f>
        <v>0</v>
      </c>
      <c r="BN29" s="69">
        <f t="shared" si="33"/>
        <v>0</v>
      </c>
      <c r="BO29" s="69">
        <f t="shared" si="33"/>
        <v>0</v>
      </c>
      <c r="BP29" s="69">
        <f t="shared" si="33"/>
        <v>0</v>
      </c>
      <c r="BQ29" s="69">
        <f t="shared" si="33"/>
        <v>0</v>
      </c>
      <c r="BR29" s="69">
        <f t="shared" si="33"/>
        <v>0</v>
      </c>
      <c r="BS29" s="69">
        <f t="shared" si="33"/>
        <v>0</v>
      </c>
      <c r="BT29" s="69">
        <f t="shared" si="33"/>
        <v>0</v>
      </c>
      <c r="BU29" s="69">
        <f t="shared" si="33"/>
        <v>0</v>
      </c>
      <c r="BV29" s="73">
        <f t="shared" si="33"/>
        <v>0</v>
      </c>
      <c r="CB29" s="87">
        <f>IF('CRASH INPUT'!D30="EBLT",'CRASH INPUT'!B30,0)</f>
        <v>0</v>
      </c>
      <c r="CC29" s="73"/>
      <c r="CD29" s="74">
        <f t="shared" si="8"/>
        <v>1</v>
      </c>
      <c r="CE29" s="69">
        <f t="shared" ref="CE29:CN38" si="34">IF($CD29=CE$8, $CB29, 0)</f>
        <v>0</v>
      </c>
      <c r="CF29" s="69">
        <f t="shared" si="34"/>
        <v>0</v>
      </c>
      <c r="CG29" s="69">
        <f t="shared" si="34"/>
        <v>0</v>
      </c>
      <c r="CH29" s="69">
        <f t="shared" si="34"/>
        <v>0</v>
      </c>
      <c r="CI29" s="69">
        <f t="shared" si="34"/>
        <v>0</v>
      </c>
      <c r="CJ29" s="69">
        <f t="shared" si="34"/>
        <v>0</v>
      </c>
      <c r="CK29" s="69">
        <f t="shared" si="34"/>
        <v>0</v>
      </c>
      <c r="CL29" s="69">
        <f t="shared" si="34"/>
        <v>0</v>
      </c>
      <c r="CM29" s="69">
        <f t="shared" si="34"/>
        <v>0</v>
      </c>
      <c r="CN29" s="69">
        <f t="shared" si="34"/>
        <v>0</v>
      </c>
      <c r="CO29" s="69">
        <f t="shared" ref="CO29:CX38" si="35">IF($CD29=CO$8, $CB29, 0)</f>
        <v>0</v>
      </c>
      <c r="CP29" s="69">
        <f t="shared" si="35"/>
        <v>0</v>
      </c>
      <c r="CQ29" s="69">
        <f t="shared" si="35"/>
        <v>0</v>
      </c>
      <c r="CR29" s="69">
        <f t="shared" si="35"/>
        <v>0</v>
      </c>
      <c r="CS29" s="69">
        <f t="shared" si="35"/>
        <v>0</v>
      </c>
      <c r="CT29" s="69">
        <f t="shared" si="35"/>
        <v>0</v>
      </c>
      <c r="CU29" s="69">
        <f t="shared" si="35"/>
        <v>0</v>
      </c>
      <c r="CV29" s="69">
        <f t="shared" si="35"/>
        <v>0</v>
      </c>
      <c r="CW29" s="69">
        <f t="shared" si="35"/>
        <v>0</v>
      </c>
      <c r="CX29" s="69">
        <f t="shared" si="35"/>
        <v>0</v>
      </c>
      <c r="CY29" s="69">
        <f t="shared" ref="CY29:DH38" si="36">IF($CD29=CY$8, $CB29, 0)</f>
        <v>0</v>
      </c>
      <c r="CZ29" s="69">
        <f t="shared" si="36"/>
        <v>0</v>
      </c>
      <c r="DA29" s="69">
        <f t="shared" si="36"/>
        <v>0</v>
      </c>
      <c r="DB29" s="69">
        <f t="shared" si="36"/>
        <v>0</v>
      </c>
      <c r="DC29" s="69">
        <f t="shared" si="36"/>
        <v>0</v>
      </c>
      <c r="DD29" s="69">
        <f t="shared" si="36"/>
        <v>0</v>
      </c>
      <c r="DE29" s="69">
        <f t="shared" si="36"/>
        <v>0</v>
      </c>
      <c r="DF29" s="69">
        <f t="shared" si="36"/>
        <v>0</v>
      </c>
      <c r="DG29" s="69">
        <f t="shared" si="36"/>
        <v>0</v>
      </c>
      <c r="DH29" s="73">
        <f t="shared" si="36"/>
        <v>0</v>
      </c>
      <c r="DN29" s="87">
        <f>IF('CRASH INPUT'!D30="WBLT",'CRASH INPUT'!B30,0)</f>
        <v>0</v>
      </c>
      <c r="DO29" s="73"/>
      <c r="DP29" s="74">
        <f t="shared" si="12"/>
        <v>1</v>
      </c>
      <c r="DQ29" s="69">
        <f t="shared" ref="DQ29:DZ38" si="37">IF($DP29=DQ$8, $DN29, 0)</f>
        <v>0</v>
      </c>
      <c r="DR29" s="69">
        <f t="shared" si="37"/>
        <v>0</v>
      </c>
      <c r="DS29" s="69">
        <f t="shared" si="37"/>
        <v>0</v>
      </c>
      <c r="DT29" s="69">
        <f t="shared" si="37"/>
        <v>0</v>
      </c>
      <c r="DU29" s="69">
        <f t="shared" si="37"/>
        <v>0</v>
      </c>
      <c r="DV29" s="69">
        <f t="shared" si="37"/>
        <v>0</v>
      </c>
      <c r="DW29" s="69">
        <f t="shared" si="37"/>
        <v>0</v>
      </c>
      <c r="DX29" s="69">
        <f t="shared" si="37"/>
        <v>0</v>
      </c>
      <c r="DY29" s="69">
        <f t="shared" si="37"/>
        <v>0</v>
      </c>
      <c r="DZ29" s="69">
        <f t="shared" si="37"/>
        <v>0</v>
      </c>
      <c r="EA29" s="69">
        <f t="shared" ref="EA29:EJ38" si="38">IF($DP29=EA$8, $DN29, 0)</f>
        <v>0</v>
      </c>
      <c r="EB29" s="69">
        <f t="shared" si="38"/>
        <v>0</v>
      </c>
      <c r="EC29" s="69">
        <f t="shared" si="38"/>
        <v>0</v>
      </c>
      <c r="ED29" s="69">
        <f t="shared" si="38"/>
        <v>0</v>
      </c>
      <c r="EE29" s="69">
        <f t="shared" si="38"/>
        <v>0</v>
      </c>
      <c r="EF29" s="69">
        <f t="shared" si="38"/>
        <v>0</v>
      </c>
      <c r="EG29" s="69">
        <f t="shared" si="38"/>
        <v>0</v>
      </c>
      <c r="EH29" s="69">
        <f t="shared" si="38"/>
        <v>0</v>
      </c>
      <c r="EI29" s="69">
        <f t="shared" si="38"/>
        <v>0</v>
      </c>
      <c r="EJ29" s="69">
        <f t="shared" si="38"/>
        <v>0</v>
      </c>
      <c r="EK29" s="69">
        <f t="shared" ref="EK29:ET38" si="39">IF($DP29=EK$8, $DN29, 0)</f>
        <v>0</v>
      </c>
      <c r="EL29" s="69">
        <f t="shared" si="39"/>
        <v>0</v>
      </c>
      <c r="EM29" s="69">
        <f t="shared" si="39"/>
        <v>0</v>
      </c>
      <c r="EN29" s="69">
        <f t="shared" si="39"/>
        <v>0</v>
      </c>
      <c r="EO29" s="69">
        <f t="shared" si="39"/>
        <v>0</v>
      </c>
      <c r="EP29" s="69">
        <f t="shared" si="39"/>
        <v>0</v>
      </c>
      <c r="EQ29" s="69">
        <f t="shared" si="39"/>
        <v>0</v>
      </c>
      <c r="ER29" s="69">
        <f t="shared" si="39"/>
        <v>0</v>
      </c>
      <c r="ES29" s="69">
        <f t="shared" si="39"/>
        <v>0</v>
      </c>
      <c r="ET29" s="73">
        <f t="shared" si="39"/>
        <v>0</v>
      </c>
    </row>
    <row r="30" spans="1:150" x14ac:dyDescent="0.3">
      <c r="A30" s="94"/>
      <c r="B30" s="93" t="s">
        <v>179</v>
      </c>
      <c r="D30" s="87">
        <f>IF('CRASH INPUT'!D31="NBLT",'CRASH INPUT'!B31,0)</f>
        <v>0</v>
      </c>
      <c r="E30" s="73"/>
      <c r="F30" s="74">
        <f t="shared" si="0"/>
        <v>1</v>
      </c>
      <c r="G30" s="69">
        <f t="shared" si="28"/>
        <v>0</v>
      </c>
      <c r="H30" s="69">
        <f t="shared" si="28"/>
        <v>0</v>
      </c>
      <c r="I30" s="69">
        <f t="shared" si="28"/>
        <v>0</v>
      </c>
      <c r="J30" s="69">
        <f t="shared" si="28"/>
        <v>0</v>
      </c>
      <c r="K30" s="69">
        <f t="shared" si="28"/>
        <v>0</v>
      </c>
      <c r="L30" s="69">
        <f t="shared" si="28"/>
        <v>0</v>
      </c>
      <c r="M30" s="69">
        <f t="shared" si="28"/>
        <v>0</v>
      </c>
      <c r="N30" s="69">
        <f t="shared" si="28"/>
        <v>0</v>
      </c>
      <c r="O30" s="69">
        <f t="shared" si="28"/>
        <v>0</v>
      </c>
      <c r="P30" s="69">
        <f t="shared" si="28"/>
        <v>0</v>
      </c>
      <c r="Q30" s="69">
        <f t="shared" si="29"/>
        <v>0</v>
      </c>
      <c r="R30" s="69">
        <f t="shared" si="29"/>
        <v>0</v>
      </c>
      <c r="S30" s="69">
        <f t="shared" si="29"/>
        <v>0</v>
      </c>
      <c r="T30" s="69">
        <f t="shared" si="29"/>
        <v>0</v>
      </c>
      <c r="U30" s="69">
        <f t="shared" si="29"/>
        <v>0</v>
      </c>
      <c r="V30" s="69">
        <f t="shared" si="29"/>
        <v>0</v>
      </c>
      <c r="W30" s="69">
        <f t="shared" si="29"/>
        <v>0</v>
      </c>
      <c r="X30" s="69">
        <f t="shared" si="29"/>
        <v>0</v>
      </c>
      <c r="Y30" s="69">
        <f t="shared" si="29"/>
        <v>0</v>
      </c>
      <c r="Z30" s="69">
        <f t="shared" si="29"/>
        <v>0</v>
      </c>
      <c r="AA30" s="69">
        <f t="shared" si="30"/>
        <v>0</v>
      </c>
      <c r="AB30" s="69">
        <f t="shared" si="30"/>
        <v>0</v>
      </c>
      <c r="AC30" s="69">
        <f t="shared" si="30"/>
        <v>0</v>
      </c>
      <c r="AD30" s="69">
        <f t="shared" si="30"/>
        <v>0</v>
      </c>
      <c r="AE30" s="69">
        <f t="shared" si="30"/>
        <v>0</v>
      </c>
      <c r="AF30" s="69">
        <f t="shared" si="30"/>
        <v>0</v>
      </c>
      <c r="AG30" s="69">
        <f t="shared" si="30"/>
        <v>0</v>
      </c>
      <c r="AH30" s="69">
        <f t="shared" si="30"/>
        <v>0</v>
      </c>
      <c r="AI30" s="69">
        <f t="shared" si="30"/>
        <v>0</v>
      </c>
      <c r="AJ30" s="73">
        <f t="shared" si="30"/>
        <v>0</v>
      </c>
      <c r="AP30" s="87">
        <f>IF('CRASH INPUT'!D31="SBLT",'CRASH INPUT'!B31,0)</f>
        <v>0</v>
      </c>
      <c r="AQ30" s="73"/>
      <c r="AR30" s="74">
        <f t="shared" si="4"/>
        <v>1</v>
      </c>
      <c r="AS30" s="69">
        <f t="shared" si="31"/>
        <v>0</v>
      </c>
      <c r="AT30" s="69">
        <f t="shared" si="31"/>
        <v>0</v>
      </c>
      <c r="AU30" s="69">
        <f t="shared" si="31"/>
        <v>0</v>
      </c>
      <c r="AV30" s="69">
        <f t="shared" si="31"/>
        <v>0</v>
      </c>
      <c r="AW30" s="69">
        <f t="shared" si="31"/>
        <v>0</v>
      </c>
      <c r="AX30" s="69">
        <f t="shared" si="31"/>
        <v>0</v>
      </c>
      <c r="AY30" s="69">
        <f t="shared" si="31"/>
        <v>0</v>
      </c>
      <c r="AZ30" s="69">
        <f t="shared" si="31"/>
        <v>0</v>
      </c>
      <c r="BA30" s="69">
        <f t="shared" si="31"/>
        <v>0</v>
      </c>
      <c r="BB30" s="69">
        <f t="shared" si="31"/>
        <v>0</v>
      </c>
      <c r="BC30" s="69">
        <f t="shared" si="32"/>
        <v>0</v>
      </c>
      <c r="BD30" s="69">
        <f t="shared" si="32"/>
        <v>0</v>
      </c>
      <c r="BE30" s="69">
        <f t="shared" si="32"/>
        <v>0</v>
      </c>
      <c r="BF30" s="69">
        <f t="shared" si="32"/>
        <v>0</v>
      </c>
      <c r="BG30" s="69">
        <f t="shared" si="32"/>
        <v>0</v>
      </c>
      <c r="BH30" s="69">
        <f t="shared" si="32"/>
        <v>0</v>
      </c>
      <c r="BI30" s="69">
        <f t="shared" si="32"/>
        <v>0</v>
      </c>
      <c r="BJ30" s="69">
        <f t="shared" si="32"/>
        <v>0</v>
      </c>
      <c r="BK30" s="69">
        <f t="shared" si="32"/>
        <v>0</v>
      </c>
      <c r="BL30" s="69">
        <f t="shared" si="32"/>
        <v>0</v>
      </c>
      <c r="BM30" s="69">
        <f t="shared" si="33"/>
        <v>0</v>
      </c>
      <c r="BN30" s="69">
        <f t="shared" si="33"/>
        <v>0</v>
      </c>
      <c r="BO30" s="69">
        <f t="shared" si="33"/>
        <v>0</v>
      </c>
      <c r="BP30" s="69">
        <f t="shared" si="33"/>
        <v>0</v>
      </c>
      <c r="BQ30" s="69">
        <f t="shared" si="33"/>
        <v>0</v>
      </c>
      <c r="BR30" s="69">
        <f t="shared" si="33"/>
        <v>0</v>
      </c>
      <c r="BS30" s="69">
        <f t="shared" si="33"/>
        <v>0</v>
      </c>
      <c r="BT30" s="69">
        <f t="shared" si="33"/>
        <v>0</v>
      </c>
      <c r="BU30" s="69">
        <f t="shared" si="33"/>
        <v>0</v>
      </c>
      <c r="BV30" s="73">
        <f t="shared" si="33"/>
        <v>0</v>
      </c>
      <c r="CB30" s="87">
        <f>IF('CRASH INPUT'!D31="EBLT",'CRASH INPUT'!B31,0)</f>
        <v>0</v>
      </c>
      <c r="CC30" s="73"/>
      <c r="CD30" s="74">
        <f t="shared" si="8"/>
        <v>1</v>
      </c>
      <c r="CE30" s="69">
        <f t="shared" si="34"/>
        <v>0</v>
      </c>
      <c r="CF30" s="69">
        <f t="shared" si="34"/>
        <v>0</v>
      </c>
      <c r="CG30" s="69">
        <f t="shared" si="34"/>
        <v>0</v>
      </c>
      <c r="CH30" s="69">
        <f t="shared" si="34"/>
        <v>0</v>
      </c>
      <c r="CI30" s="69">
        <f t="shared" si="34"/>
        <v>0</v>
      </c>
      <c r="CJ30" s="69">
        <f t="shared" si="34"/>
        <v>0</v>
      </c>
      <c r="CK30" s="69">
        <f t="shared" si="34"/>
        <v>0</v>
      </c>
      <c r="CL30" s="69">
        <f t="shared" si="34"/>
        <v>0</v>
      </c>
      <c r="CM30" s="69">
        <f t="shared" si="34"/>
        <v>0</v>
      </c>
      <c r="CN30" s="69">
        <f t="shared" si="34"/>
        <v>0</v>
      </c>
      <c r="CO30" s="69">
        <f t="shared" si="35"/>
        <v>0</v>
      </c>
      <c r="CP30" s="69">
        <f t="shared" si="35"/>
        <v>0</v>
      </c>
      <c r="CQ30" s="69">
        <f t="shared" si="35"/>
        <v>0</v>
      </c>
      <c r="CR30" s="69">
        <f t="shared" si="35"/>
        <v>0</v>
      </c>
      <c r="CS30" s="69">
        <f t="shared" si="35"/>
        <v>0</v>
      </c>
      <c r="CT30" s="69">
        <f t="shared" si="35"/>
        <v>0</v>
      </c>
      <c r="CU30" s="69">
        <f t="shared" si="35"/>
        <v>0</v>
      </c>
      <c r="CV30" s="69">
        <f t="shared" si="35"/>
        <v>0</v>
      </c>
      <c r="CW30" s="69">
        <f t="shared" si="35"/>
        <v>0</v>
      </c>
      <c r="CX30" s="69">
        <f t="shared" si="35"/>
        <v>0</v>
      </c>
      <c r="CY30" s="69">
        <f t="shared" si="36"/>
        <v>0</v>
      </c>
      <c r="CZ30" s="69">
        <f t="shared" si="36"/>
        <v>0</v>
      </c>
      <c r="DA30" s="69">
        <f t="shared" si="36"/>
        <v>0</v>
      </c>
      <c r="DB30" s="69">
        <f t="shared" si="36"/>
        <v>0</v>
      </c>
      <c r="DC30" s="69">
        <f t="shared" si="36"/>
        <v>0</v>
      </c>
      <c r="DD30" s="69">
        <f t="shared" si="36"/>
        <v>0</v>
      </c>
      <c r="DE30" s="69">
        <f t="shared" si="36"/>
        <v>0</v>
      </c>
      <c r="DF30" s="69">
        <f t="shared" si="36"/>
        <v>0</v>
      </c>
      <c r="DG30" s="69">
        <f t="shared" si="36"/>
        <v>0</v>
      </c>
      <c r="DH30" s="73">
        <f t="shared" si="36"/>
        <v>0</v>
      </c>
      <c r="DN30" s="87">
        <f>IF('CRASH INPUT'!D31="WBLT",'CRASH INPUT'!B31,0)</f>
        <v>0</v>
      </c>
      <c r="DO30" s="73"/>
      <c r="DP30" s="74">
        <f t="shared" si="12"/>
        <v>1</v>
      </c>
      <c r="DQ30" s="69">
        <f t="shared" si="37"/>
        <v>0</v>
      </c>
      <c r="DR30" s="69">
        <f t="shared" si="37"/>
        <v>0</v>
      </c>
      <c r="DS30" s="69">
        <f t="shared" si="37"/>
        <v>0</v>
      </c>
      <c r="DT30" s="69">
        <f t="shared" si="37"/>
        <v>0</v>
      </c>
      <c r="DU30" s="69">
        <f t="shared" si="37"/>
        <v>0</v>
      </c>
      <c r="DV30" s="69">
        <f t="shared" si="37"/>
        <v>0</v>
      </c>
      <c r="DW30" s="69">
        <f t="shared" si="37"/>
        <v>0</v>
      </c>
      <c r="DX30" s="69">
        <f t="shared" si="37"/>
        <v>0</v>
      </c>
      <c r="DY30" s="69">
        <f t="shared" si="37"/>
        <v>0</v>
      </c>
      <c r="DZ30" s="69">
        <f t="shared" si="37"/>
        <v>0</v>
      </c>
      <c r="EA30" s="69">
        <f t="shared" si="38"/>
        <v>0</v>
      </c>
      <c r="EB30" s="69">
        <f t="shared" si="38"/>
        <v>0</v>
      </c>
      <c r="EC30" s="69">
        <f t="shared" si="38"/>
        <v>0</v>
      </c>
      <c r="ED30" s="69">
        <f t="shared" si="38"/>
        <v>0</v>
      </c>
      <c r="EE30" s="69">
        <f t="shared" si="38"/>
        <v>0</v>
      </c>
      <c r="EF30" s="69">
        <f t="shared" si="38"/>
        <v>0</v>
      </c>
      <c r="EG30" s="69">
        <f t="shared" si="38"/>
        <v>0</v>
      </c>
      <c r="EH30" s="69">
        <f t="shared" si="38"/>
        <v>0</v>
      </c>
      <c r="EI30" s="69">
        <f t="shared" si="38"/>
        <v>0</v>
      </c>
      <c r="EJ30" s="69">
        <f t="shared" si="38"/>
        <v>0</v>
      </c>
      <c r="EK30" s="69">
        <f t="shared" si="39"/>
        <v>0</v>
      </c>
      <c r="EL30" s="69">
        <f t="shared" si="39"/>
        <v>0</v>
      </c>
      <c r="EM30" s="69">
        <f t="shared" si="39"/>
        <v>0</v>
      </c>
      <c r="EN30" s="69">
        <f t="shared" si="39"/>
        <v>0</v>
      </c>
      <c r="EO30" s="69">
        <f t="shared" si="39"/>
        <v>0</v>
      </c>
      <c r="EP30" s="69">
        <f t="shared" si="39"/>
        <v>0</v>
      </c>
      <c r="EQ30" s="69">
        <f t="shared" si="39"/>
        <v>0</v>
      </c>
      <c r="ER30" s="69">
        <f t="shared" si="39"/>
        <v>0</v>
      </c>
      <c r="ES30" s="69">
        <f t="shared" si="39"/>
        <v>0</v>
      </c>
      <c r="ET30" s="73">
        <f t="shared" si="39"/>
        <v>0</v>
      </c>
    </row>
    <row r="31" spans="1:150" x14ac:dyDescent="0.3">
      <c r="A31" s="94"/>
      <c r="B31" s="93"/>
      <c r="D31" s="87">
        <f>IF('CRASH INPUT'!D32="NBLT",'CRASH INPUT'!B32,0)</f>
        <v>0</v>
      </c>
      <c r="E31" s="73"/>
      <c r="F31" s="74">
        <f t="shared" si="0"/>
        <v>1</v>
      </c>
      <c r="G31" s="69">
        <f t="shared" si="28"/>
        <v>0</v>
      </c>
      <c r="H31" s="69">
        <f t="shared" si="28"/>
        <v>0</v>
      </c>
      <c r="I31" s="69">
        <f t="shared" si="28"/>
        <v>0</v>
      </c>
      <c r="J31" s="69">
        <f t="shared" si="28"/>
        <v>0</v>
      </c>
      <c r="K31" s="69">
        <f t="shared" si="28"/>
        <v>0</v>
      </c>
      <c r="L31" s="69">
        <f t="shared" si="28"/>
        <v>0</v>
      </c>
      <c r="M31" s="69">
        <f t="shared" si="28"/>
        <v>0</v>
      </c>
      <c r="N31" s="69">
        <f t="shared" si="28"/>
        <v>0</v>
      </c>
      <c r="O31" s="69">
        <f t="shared" si="28"/>
        <v>0</v>
      </c>
      <c r="P31" s="69">
        <f t="shared" si="28"/>
        <v>0</v>
      </c>
      <c r="Q31" s="69">
        <f t="shared" si="29"/>
        <v>0</v>
      </c>
      <c r="R31" s="69">
        <f t="shared" si="29"/>
        <v>0</v>
      </c>
      <c r="S31" s="69">
        <f t="shared" si="29"/>
        <v>0</v>
      </c>
      <c r="T31" s="69">
        <f t="shared" si="29"/>
        <v>0</v>
      </c>
      <c r="U31" s="69">
        <f t="shared" si="29"/>
        <v>0</v>
      </c>
      <c r="V31" s="69">
        <f t="shared" si="29"/>
        <v>0</v>
      </c>
      <c r="W31" s="69">
        <f t="shared" si="29"/>
        <v>0</v>
      </c>
      <c r="X31" s="69">
        <f t="shared" si="29"/>
        <v>0</v>
      </c>
      <c r="Y31" s="69">
        <f t="shared" si="29"/>
        <v>0</v>
      </c>
      <c r="Z31" s="69">
        <f t="shared" si="29"/>
        <v>0</v>
      </c>
      <c r="AA31" s="69">
        <f t="shared" si="30"/>
        <v>0</v>
      </c>
      <c r="AB31" s="69">
        <f t="shared" si="30"/>
        <v>0</v>
      </c>
      <c r="AC31" s="69">
        <f t="shared" si="30"/>
        <v>0</v>
      </c>
      <c r="AD31" s="69">
        <f t="shared" si="30"/>
        <v>0</v>
      </c>
      <c r="AE31" s="69">
        <f t="shared" si="30"/>
        <v>0</v>
      </c>
      <c r="AF31" s="69">
        <f t="shared" si="30"/>
        <v>0</v>
      </c>
      <c r="AG31" s="69">
        <f t="shared" si="30"/>
        <v>0</v>
      </c>
      <c r="AH31" s="69">
        <f t="shared" si="30"/>
        <v>0</v>
      </c>
      <c r="AI31" s="69">
        <f t="shared" si="30"/>
        <v>0</v>
      </c>
      <c r="AJ31" s="73">
        <f t="shared" si="30"/>
        <v>0</v>
      </c>
      <c r="AP31" s="87">
        <f>IF('CRASH INPUT'!D32="SBLT",'CRASH INPUT'!B32,0)</f>
        <v>0</v>
      </c>
      <c r="AQ31" s="73"/>
      <c r="AR31" s="74">
        <f t="shared" si="4"/>
        <v>1</v>
      </c>
      <c r="AS31" s="69">
        <f t="shared" si="31"/>
        <v>0</v>
      </c>
      <c r="AT31" s="69">
        <f t="shared" si="31"/>
        <v>0</v>
      </c>
      <c r="AU31" s="69">
        <f t="shared" si="31"/>
        <v>0</v>
      </c>
      <c r="AV31" s="69">
        <f t="shared" si="31"/>
        <v>0</v>
      </c>
      <c r="AW31" s="69">
        <f t="shared" si="31"/>
        <v>0</v>
      </c>
      <c r="AX31" s="69">
        <f t="shared" si="31"/>
        <v>0</v>
      </c>
      <c r="AY31" s="69">
        <f t="shared" si="31"/>
        <v>0</v>
      </c>
      <c r="AZ31" s="69">
        <f t="shared" si="31"/>
        <v>0</v>
      </c>
      <c r="BA31" s="69">
        <f t="shared" si="31"/>
        <v>0</v>
      </c>
      <c r="BB31" s="69">
        <f t="shared" si="31"/>
        <v>0</v>
      </c>
      <c r="BC31" s="69">
        <f t="shared" si="32"/>
        <v>0</v>
      </c>
      <c r="BD31" s="69">
        <f t="shared" si="32"/>
        <v>0</v>
      </c>
      <c r="BE31" s="69">
        <f t="shared" si="32"/>
        <v>0</v>
      </c>
      <c r="BF31" s="69">
        <f t="shared" si="32"/>
        <v>0</v>
      </c>
      <c r="BG31" s="69">
        <f t="shared" si="32"/>
        <v>0</v>
      </c>
      <c r="BH31" s="69">
        <f t="shared" si="32"/>
        <v>0</v>
      </c>
      <c r="BI31" s="69">
        <f t="shared" si="32"/>
        <v>0</v>
      </c>
      <c r="BJ31" s="69">
        <f t="shared" si="32"/>
        <v>0</v>
      </c>
      <c r="BK31" s="69">
        <f t="shared" si="32"/>
        <v>0</v>
      </c>
      <c r="BL31" s="69">
        <f t="shared" si="32"/>
        <v>0</v>
      </c>
      <c r="BM31" s="69">
        <f t="shared" si="33"/>
        <v>0</v>
      </c>
      <c r="BN31" s="69">
        <f t="shared" si="33"/>
        <v>0</v>
      </c>
      <c r="BO31" s="69">
        <f t="shared" si="33"/>
        <v>0</v>
      </c>
      <c r="BP31" s="69">
        <f t="shared" si="33"/>
        <v>0</v>
      </c>
      <c r="BQ31" s="69">
        <f t="shared" si="33"/>
        <v>0</v>
      </c>
      <c r="BR31" s="69">
        <f t="shared" si="33"/>
        <v>0</v>
      </c>
      <c r="BS31" s="69">
        <f t="shared" si="33"/>
        <v>0</v>
      </c>
      <c r="BT31" s="69">
        <f t="shared" si="33"/>
        <v>0</v>
      </c>
      <c r="BU31" s="69">
        <f t="shared" si="33"/>
        <v>0</v>
      </c>
      <c r="BV31" s="73">
        <f t="shared" si="33"/>
        <v>0</v>
      </c>
      <c r="CB31" s="87">
        <f>IF('CRASH INPUT'!D32="EBLT",'CRASH INPUT'!B32,0)</f>
        <v>0</v>
      </c>
      <c r="CC31" s="73"/>
      <c r="CD31" s="74">
        <f t="shared" si="8"/>
        <v>1</v>
      </c>
      <c r="CE31" s="69">
        <f t="shared" si="34"/>
        <v>0</v>
      </c>
      <c r="CF31" s="69">
        <f t="shared" si="34"/>
        <v>0</v>
      </c>
      <c r="CG31" s="69">
        <f t="shared" si="34"/>
        <v>0</v>
      </c>
      <c r="CH31" s="69">
        <f t="shared" si="34"/>
        <v>0</v>
      </c>
      <c r="CI31" s="69">
        <f t="shared" si="34"/>
        <v>0</v>
      </c>
      <c r="CJ31" s="69">
        <f t="shared" si="34"/>
        <v>0</v>
      </c>
      <c r="CK31" s="69">
        <f t="shared" si="34"/>
        <v>0</v>
      </c>
      <c r="CL31" s="69">
        <f t="shared" si="34"/>
        <v>0</v>
      </c>
      <c r="CM31" s="69">
        <f t="shared" si="34"/>
        <v>0</v>
      </c>
      <c r="CN31" s="69">
        <f t="shared" si="34"/>
        <v>0</v>
      </c>
      <c r="CO31" s="69">
        <f t="shared" si="35"/>
        <v>0</v>
      </c>
      <c r="CP31" s="69">
        <f t="shared" si="35"/>
        <v>0</v>
      </c>
      <c r="CQ31" s="69">
        <f t="shared" si="35"/>
        <v>0</v>
      </c>
      <c r="CR31" s="69">
        <f t="shared" si="35"/>
        <v>0</v>
      </c>
      <c r="CS31" s="69">
        <f t="shared" si="35"/>
        <v>0</v>
      </c>
      <c r="CT31" s="69">
        <f t="shared" si="35"/>
        <v>0</v>
      </c>
      <c r="CU31" s="69">
        <f t="shared" si="35"/>
        <v>0</v>
      </c>
      <c r="CV31" s="69">
        <f t="shared" si="35"/>
        <v>0</v>
      </c>
      <c r="CW31" s="69">
        <f t="shared" si="35"/>
        <v>0</v>
      </c>
      <c r="CX31" s="69">
        <f t="shared" si="35"/>
        <v>0</v>
      </c>
      <c r="CY31" s="69">
        <f t="shared" si="36"/>
        <v>0</v>
      </c>
      <c r="CZ31" s="69">
        <f t="shared" si="36"/>
        <v>0</v>
      </c>
      <c r="DA31" s="69">
        <f t="shared" si="36"/>
        <v>0</v>
      </c>
      <c r="DB31" s="69">
        <f t="shared" si="36"/>
        <v>0</v>
      </c>
      <c r="DC31" s="69">
        <f t="shared" si="36"/>
        <v>0</v>
      </c>
      <c r="DD31" s="69">
        <f t="shared" si="36"/>
        <v>0</v>
      </c>
      <c r="DE31" s="69">
        <f t="shared" si="36"/>
        <v>0</v>
      </c>
      <c r="DF31" s="69">
        <f t="shared" si="36"/>
        <v>0</v>
      </c>
      <c r="DG31" s="69">
        <f t="shared" si="36"/>
        <v>0</v>
      </c>
      <c r="DH31" s="73">
        <f t="shared" si="36"/>
        <v>0</v>
      </c>
      <c r="DN31" s="87">
        <f>IF('CRASH INPUT'!D32="WBLT",'CRASH INPUT'!B32,0)</f>
        <v>0</v>
      </c>
      <c r="DO31" s="73"/>
      <c r="DP31" s="74">
        <f t="shared" si="12"/>
        <v>1</v>
      </c>
      <c r="DQ31" s="69">
        <f t="shared" si="37"/>
        <v>0</v>
      </c>
      <c r="DR31" s="69">
        <f t="shared" si="37"/>
        <v>0</v>
      </c>
      <c r="DS31" s="69">
        <f t="shared" si="37"/>
        <v>0</v>
      </c>
      <c r="DT31" s="69">
        <f t="shared" si="37"/>
        <v>0</v>
      </c>
      <c r="DU31" s="69">
        <f t="shared" si="37"/>
        <v>0</v>
      </c>
      <c r="DV31" s="69">
        <f t="shared" si="37"/>
        <v>0</v>
      </c>
      <c r="DW31" s="69">
        <f t="shared" si="37"/>
        <v>0</v>
      </c>
      <c r="DX31" s="69">
        <f t="shared" si="37"/>
        <v>0</v>
      </c>
      <c r="DY31" s="69">
        <f t="shared" si="37"/>
        <v>0</v>
      </c>
      <c r="DZ31" s="69">
        <f t="shared" si="37"/>
        <v>0</v>
      </c>
      <c r="EA31" s="69">
        <f t="shared" si="38"/>
        <v>0</v>
      </c>
      <c r="EB31" s="69">
        <f t="shared" si="38"/>
        <v>0</v>
      </c>
      <c r="EC31" s="69">
        <f t="shared" si="38"/>
        <v>0</v>
      </c>
      <c r="ED31" s="69">
        <f t="shared" si="38"/>
        <v>0</v>
      </c>
      <c r="EE31" s="69">
        <f t="shared" si="38"/>
        <v>0</v>
      </c>
      <c r="EF31" s="69">
        <f t="shared" si="38"/>
        <v>0</v>
      </c>
      <c r="EG31" s="69">
        <f t="shared" si="38"/>
        <v>0</v>
      </c>
      <c r="EH31" s="69">
        <f t="shared" si="38"/>
        <v>0</v>
      </c>
      <c r="EI31" s="69">
        <f t="shared" si="38"/>
        <v>0</v>
      </c>
      <c r="EJ31" s="69">
        <f t="shared" si="38"/>
        <v>0</v>
      </c>
      <c r="EK31" s="69">
        <f t="shared" si="39"/>
        <v>0</v>
      </c>
      <c r="EL31" s="69">
        <f t="shared" si="39"/>
        <v>0</v>
      </c>
      <c r="EM31" s="69">
        <f t="shared" si="39"/>
        <v>0</v>
      </c>
      <c r="EN31" s="69">
        <f t="shared" si="39"/>
        <v>0</v>
      </c>
      <c r="EO31" s="69">
        <f t="shared" si="39"/>
        <v>0</v>
      </c>
      <c r="EP31" s="69">
        <f t="shared" si="39"/>
        <v>0</v>
      </c>
      <c r="EQ31" s="69">
        <f t="shared" si="39"/>
        <v>0</v>
      </c>
      <c r="ER31" s="69">
        <f t="shared" si="39"/>
        <v>0</v>
      </c>
      <c r="ES31" s="69">
        <f t="shared" si="39"/>
        <v>0</v>
      </c>
      <c r="ET31" s="73">
        <f t="shared" si="39"/>
        <v>0</v>
      </c>
    </row>
    <row r="32" spans="1:150" x14ac:dyDescent="0.3">
      <c r="A32" s="94"/>
      <c r="B32" s="93"/>
      <c r="D32" s="87">
        <f>IF('CRASH INPUT'!D33="NBLT",'CRASH INPUT'!B33,0)</f>
        <v>0</v>
      </c>
      <c r="E32" s="73"/>
      <c r="F32" s="74">
        <f t="shared" si="0"/>
        <v>1</v>
      </c>
      <c r="G32" s="69">
        <f t="shared" si="28"/>
        <v>0</v>
      </c>
      <c r="H32" s="69">
        <f t="shared" si="28"/>
        <v>0</v>
      </c>
      <c r="I32" s="69">
        <f t="shared" si="28"/>
        <v>0</v>
      </c>
      <c r="J32" s="69">
        <f t="shared" si="28"/>
        <v>0</v>
      </c>
      <c r="K32" s="69">
        <f t="shared" si="28"/>
        <v>0</v>
      </c>
      <c r="L32" s="69">
        <f t="shared" si="28"/>
        <v>0</v>
      </c>
      <c r="M32" s="69">
        <f t="shared" si="28"/>
        <v>0</v>
      </c>
      <c r="N32" s="69">
        <f t="shared" si="28"/>
        <v>0</v>
      </c>
      <c r="O32" s="69">
        <f t="shared" si="28"/>
        <v>0</v>
      </c>
      <c r="P32" s="69">
        <f t="shared" si="28"/>
        <v>0</v>
      </c>
      <c r="Q32" s="69">
        <f t="shared" si="29"/>
        <v>0</v>
      </c>
      <c r="R32" s="69">
        <f t="shared" si="29"/>
        <v>0</v>
      </c>
      <c r="S32" s="69">
        <f t="shared" si="29"/>
        <v>0</v>
      </c>
      <c r="T32" s="69">
        <f t="shared" si="29"/>
        <v>0</v>
      </c>
      <c r="U32" s="69">
        <f t="shared" si="29"/>
        <v>0</v>
      </c>
      <c r="V32" s="69">
        <f t="shared" si="29"/>
        <v>0</v>
      </c>
      <c r="W32" s="69">
        <f t="shared" si="29"/>
        <v>0</v>
      </c>
      <c r="X32" s="69">
        <f t="shared" si="29"/>
        <v>0</v>
      </c>
      <c r="Y32" s="69">
        <f t="shared" si="29"/>
        <v>0</v>
      </c>
      <c r="Z32" s="69">
        <f t="shared" si="29"/>
        <v>0</v>
      </c>
      <c r="AA32" s="69">
        <f t="shared" si="30"/>
        <v>0</v>
      </c>
      <c r="AB32" s="69">
        <f t="shared" si="30"/>
        <v>0</v>
      </c>
      <c r="AC32" s="69">
        <f t="shared" si="30"/>
        <v>0</v>
      </c>
      <c r="AD32" s="69">
        <f t="shared" si="30"/>
        <v>0</v>
      </c>
      <c r="AE32" s="69">
        <f t="shared" si="30"/>
        <v>0</v>
      </c>
      <c r="AF32" s="69">
        <f t="shared" si="30"/>
        <v>0</v>
      </c>
      <c r="AG32" s="69">
        <f t="shared" si="30"/>
        <v>0</v>
      </c>
      <c r="AH32" s="69">
        <f t="shared" si="30"/>
        <v>0</v>
      </c>
      <c r="AI32" s="69">
        <f t="shared" si="30"/>
        <v>0</v>
      </c>
      <c r="AJ32" s="73">
        <f t="shared" si="30"/>
        <v>0</v>
      </c>
      <c r="AP32" s="87">
        <f>IF('CRASH INPUT'!D33="SBLT",'CRASH INPUT'!B33,0)</f>
        <v>0</v>
      </c>
      <c r="AQ32" s="73"/>
      <c r="AR32" s="74">
        <f t="shared" si="4"/>
        <v>1</v>
      </c>
      <c r="AS32" s="69">
        <f t="shared" si="31"/>
        <v>0</v>
      </c>
      <c r="AT32" s="69">
        <f t="shared" si="31"/>
        <v>0</v>
      </c>
      <c r="AU32" s="69">
        <f t="shared" si="31"/>
        <v>0</v>
      </c>
      <c r="AV32" s="69">
        <f t="shared" si="31"/>
        <v>0</v>
      </c>
      <c r="AW32" s="69">
        <f t="shared" si="31"/>
        <v>0</v>
      </c>
      <c r="AX32" s="69">
        <f t="shared" si="31"/>
        <v>0</v>
      </c>
      <c r="AY32" s="69">
        <f t="shared" si="31"/>
        <v>0</v>
      </c>
      <c r="AZ32" s="69">
        <f t="shared" si="31"/>
        <v>0</v>
      </c>
      <c r="BA32" s="69">
        <f t="shared" si="31"/>
        <v>0</v>
      </c>
      <c r="BB32" s="69">
        <f t="shared" si="31"/>
        <v>0</v>
      </c>
      <c r="BC32" s="69">
        <f t="shared" si="32"/>
        <v>0</v>
      </c>
      <c r="BD32" s="69">
        <f t="shared" si="32"/>
        <v>0</v>
      </c>
      <c r="BE32" s="69">
        <f t="shared" si="32"/>
        <v>0</v>
      </c>
      <c r="BF32" s="69">
        <f t="shared" si="32"/>
        <v>0</v>
      </c>
      <c r="BG32" s="69">
        <f t="shared" si="32"/>
        <v>0</v>
      </c>
      <c r="BH32" s="69">
        <f t="shared" si="32"/>
        <v>0</v>
      </c>
      <c r="BI32" s="69">
        <f t="shared" si="32"/>
        <v>0</v>
      </c>
      <c r="BJ32" s="69">
        <f t="shared" si="32"/>
        <v>0</v>
      </c>
      <c r="BK32" s="69">
        <f t="shared" si="32"/>
        <v>0</v>
      </c>
      <c r="BL32" s="69">
        <f t="shared" si="32"/>
        <v>0</v>
      </c>
      <c r="BM32" s="69">
        <f t="shared" si="33"/>
        <v>0</v>
      </c>
      <c r="BN32" s="69">
        <f t="shared" si="33"/>
        <v>0</v>
      </c>
      <c r="BO32" s="69">
        <f t="shared" si="33"/>
        <v>0</v>
      </c>
      <c r="BP32" s="69">
        <f t="shared" si="33"/>
        <v>0</v>
      </c>
      <c r="BQ32" s="69">
        <f t="shared" si="33"/>
        <v>0</v>
      </c>
      <c r="BR32" s="69">
        <f t="shared" si="33"/>
        <v>0</v>
      </c>
      <c r="BS32" s="69">
        <f t="shared" si="33"/>
        <v>0</v>
      </c>
      <c r="BT32" s="69">
        <f t="shared" si="33"/>
        <v>0</v>
      </c>
      <c r="BU32" s="69">
        <f t="shared" si="33"/>
        <v>0</v>
      </c>
      <c r="BV32" s="73">
        <f t="shared" si="33"/>
        <v>0</v>
      </c>
      <c r="CB32" s="87">
        <f>IF('CRASH INPUT'!D33="EBLT",'CRASH INPUT'!B33,0)</f>
        <v>0</v>
      </c>
      <c r="CC32" s="73"/>
      <c r="CD32" s="74">
        <f t="shared" si="8"/>
        <v>1</v>
      </c>
      <c r="CE32" s="69">
        <f t="shared" si="34"/>
        <v>0</v>
      </c>
      <c r="CF32" s="69">
        <f t="shared" si="34"/>
        <v>0</v>
      </c>
      <c r="CG32" s="69">
        <f t="shared" si="34"/>
        <v>0</v>
      </c>
      <c r="CH32" s="69">
        <f t="shared" si="34"/>
        <v>0</v>
      </c>
      <c r="CI32" s="69">
        <f t="shared" si="34"/>
        <v>0</v>
      </c>
      <c r="CJ32" s="69">
        <f t="shared" si="34"/>
        <v>0</v>
      </c>
      <c r="CK32" s="69">
        <f t="shared" si="34"/>
        <v>0</v>
      </c>
      <c r="CL32" s="69">
        <f t="shared" si="34"/>
        <v>0</v>
      </c>
      <c r="CM32" s="69">
        <f t="shared" si="34"/>
        <v>0</v>
      </c>
      <c r="CN32" s="69">
        <f t="shared" si="34"/>
        <v>0</v>
      </c>
      <c r="CO32" s="69">
        <f t="shared" si="35"/>
        <v>0</v>
      </c>
      <c r="CP32" s="69">
        <f t="shared" si="35"/>
        <v>0</v>
      </c>
      <c r="CQ32" s="69">
        <f t="shared" si="35"/>
        <v>0</v>
      </c>
      <c r="CR32" s="69">
        <f t="shared" si="35"/>
        <v>0</v>
      </c>
      <c r="CS32" s="69">
        <f t="shared" si="35"/>
        <v>0</v>
      </c>
      <c r="CT32" s="69">
        <f t="shared" si="35"/>
        <v>0</v>
      </c>
      <c r="CU32" s="69">
        <f t="shared" si="35"/>
        <v>0</v>
      </c>
      <c r="CV32" s="69">
        <f t="shared" si="35"/>
        <v>0</v>
      </c>
      <c r="CW32" s="69">
        <f t="shared" si="35"/>
        <v>0</v>
      </c>
      <c r="CX32" s="69">
        <f t="shared" si="35"/>
        <v>0</v>
      </c>
      <c r="CY32" s="69">
        <f t="shared" si="36"/>
        <v>0</v>
      </c>
      <c r="CZ32" s="69">
        <f t="shared" si="36"/>
        <v>0</v>
      </c>
      <c r="DA32" s="69">
        <f t="shared" si="36"/>
        <v>0</v>
      </c>
      <c r="DB32" s="69">
        <f t="shared" si="36"/>
        <v>0</v>
      </c>
      <c r="DC32" s="69">
        <f t="shared" si="36"/>
        <v>0</v>
      </c>
      <c r="DD32" s="69">
        <f t="shared" si="36"/>
        <v>0</v>
      </c>
      <c r="DE32" s="69">
        <f t="shared" si="36"/>
        <v>0</v>
      </c>
      <c r="DF32" s="69">
        <f t="shared" si="36"/>
        <v>0</v>
      </c>
      <c r="DG32" s="69">
        <f t="shared" si="36"/>
        <v>0</v>
      </c>
      <c r="DH32" s="73">
        <f t="shared" si="36"/>
        <v>0</v>
      </c>
      <c r="DN32" s="87">
        <f>IF('CRASH INPUT'!D33="WBLT",'CRASH INPUT'!B33,0)</f>
        <v>0</v>
      </c>
      <c r="DO32" s="73"/>
      <c r="DP32" s="74">
        <f t="shared" si="12"/>
        <v>1</v>
      </c>
      <c r="DQ32" s="69">
        <f t="shared" si="37"/>
        <v>0</v>
      </c>
      <c r="DR32" s="69">
        <f t="shared" si="37"/>
        <v>0</v>
      </c>
      <c r="DS32" s="69">
        <f t="shared" si="37"/>
        <v>0</v>
      </c>
      <c r="DT32" s="69">
        <f t="shared" si="37"/>
        <v>0</v>
      </c>
      <c r="DU32" s="69">
        <f t="shared" si="37"/>
        <v>0</v>
      </c>
      <c r="DV32" s="69">
        <f t="shared" si="37"/>
        <v>0</v>
      </c>
      <c r="DW32" s="69">
        <f t="shared" si="37"/>
        <v>0</v>
      </c>
      <c r="DX32" s="69">
        <f t="shared" si="37"/>
        <v>0</v>
      </c>
      <c r="DY32" s="69">
        <f t="shared" si="37"/>
        <v>0</v>
      </c>
      <c r="DZ32" s="69">
        <f t="shared" si="37"/>
        <v>0</v>
      </c>
      <c r="EA32" s="69">
        <f t="shared" si="38"/>
        <v>0</v>
      </c>
      <c r="EB32" s="69">
        <f t="shared" si="38"/>
        <v>0</v>
      </c>
      <c r="EC32" s="69">
        <f t="shared" si="38"/>
        <v>0</v>
      </c>
      <c r="ED32" s="69">
        <f t="shared" si="38"/>
        <v>0</v>
      </c>
      <c r="EE32" s="69">
        <f t="shared" si="38"/>
        <v>0</v>
      </c>
      <c r="EF32" s="69">
        <f t="shared" si="38"/>
        <v>0</v>
      </c>
      <c r="EG32" s="69">
        <f t="shared" si="38"/>
        <v>0</v>
      </c>
      <c r="EH32" s="69">
        <f t="shared" si="38"/>
        <v>0</v>
      </c>
      <c r="EI32" s="69">
        <f t="shared" si="38"/>
        <v>0</v>
      </c>
      <c r="EJ32" s="69">
        <f t="shared" si="38"/>
        <v>0</v>
      </c>
      <c r="EK32" s="69">
        <f t="shared" si="39"/>
        <v>0</v>
      </c>
      <c r="EL32" s="69">
        <f t="shared" si="39"/>
        <v>0</v>
      </c>
      <c r="EM32" s="69">
        <f t="shared" si="39"/>
        <v>0</v>
      </c>
      <c r="EN32" s="69">
        <f t="shared" si="39"/>
        <v>0</v>
      </c>
      <c r="EO32" s="69">
        <f t="shared" si="39"/>
        <v>0</v>
      </c>
      <c r="EP32" s="69">
        <f t="shared" si="39"/>
        <v>0</v>
      </c>
      <c r="EQ32" s="69">
        <f t="shared" si="39"/>
        <v>0</v>
      </c>
      <c r="ER32" s="69">
        <f t="shared" si="39"/>
        <v>0</v>
      </c>
      <c r="ES32" s="69">
        <f t="shared" si="39"/>
        <v>0</v>
      </c>
      <c r="ET32" s="73">
        <f t="shared" si="39"/>
        <v>0</v>
      </c>
    </row>
    <row r="33" spans="1:153" ht="15" thickBot="1" x14ac:dyDescent="0.35">
      <c r="A33" s="92"/>
      <c r="B33" s="91"/>
      <c r="D33" s="87">
        <f>IF('CRASH INPUT'!D34="NBLT",'CRASH INPUT'!B34,0)</f>
        <v>0</v>
      </c>
      <c r="E33" s="73"/>
      <c r="F33" s="74">
        <f t="shared" si="0"/>
        <v>1</v>
      </c>
      <c r="G33" s="69">
        <f t="shared" si="28"/>
        <v>0</v>
      </c>
      <c r="H33" s="69">
        <f t="shared" si="28"/>
        <v>0</v>
      </c>
      <c r="I33" s="69">
        <f t="shared" si="28"/>
        <v>0</v>
      </c>
      <c r="J33" s="69">
        <f t="shared" si="28"/>
        <v>0</v>
      </c>
      <c r="K33" s="69">
        <f t="shared" si="28"/>
        <v>0</v>
      </c>
      <c r="L33" s="69">
        <f t="shared" si="28"/>
        <v>0</v>
      </c>
      <c r="M33" s="69">
        <f t="shared" si="28"/>
        <v>0</v>
      </c>
      <c r="N33" s="69">
        <f t="shared" si="28"/>
        <v>0</v>
      </c>
      <c r="O33" s="69">
        <f t="shared" si="28"/>
        <v>0</v>
      </c>
      <c r="P33" s="69">
        <f t="shared" si="28"/>
        <v>0</v>
      </c>
      <c r="Q33" s="69">
        <f t="shared" si="29"/>
        <v>0</v>
      </c>
      <c r="R33" s="69">
        <f t="shared" si="29"/>
        <v>0</v>
      </c>
      <c r="S33" s="69">
        <f t="shared" si="29"/>
        <v>0</v>
      </c>
      <c r="T33" s="69">
        <f t="shared" si="29"/>
        <v>0</v>
      </c>
      <c r="U33" s="69">
        <f t="shared" si="29"/>
        <v>0</v>
      </c>
      <c r="V33" s="69">
        <f t="shared" si="29"/>
        <v>0</v>
      </c>
      <c r="W33" s="69">
        <f t="shared" si="29"/>
        <v>0</v>
      </c>
      <c r="X33" s="69">
        <f t="shared" si="29"/>
        <v>0</v>
      </c>
      <c r="Y33" s="69">
        <f t="shared" si="29"/>
        <v>0</v>
      </c>
      <c r="Z33" s="69">
        <f t="shared" si="29"/>
        <v>0</v>
      </c>
      <c r="AA33" s="69">
        <f t="shared" si="30"/>
        <v>0</v>
      </c>
      <c r="AB33" s="69">
        <f t="shared" si="30"/>
        <v>0</v>
      </c>
      <c r="AC33" s="69">
        <f t="shared" si="30"/>
        <v>0</v>
      </c>
      <c r="AD33" s="69">
        <f t="shared" si="30"/>
        <v>0</v>
      </c>
      <c r="AE33" s="69">
        <f t="shared" si="30"/>
        <v>0</v>
      </c>
      <c r="AF33" s="69">
        <f t="shared" si="30"/>
        <v>0</v>
      </c>
      <c r="AG33" s="69">
        <f t="shared" si="30"/>
        <v>0</v>
      </c>
      <c r="AH33" s="69">
        <f t="shared" si="30"/>
        <v>0</v>
      </c>
      <c r="AI33" s="69">
        <f t="shared" si="30"/>
        <v>0</v>
      </c>
      <c r="AJ33" s="73">
        <f t="shared" si="30"/>
        <v>0</v>
      </c>
      <c r="AP33" s="87">
        <f>IF('CRASH INPUT'!D34="SBLT",'CRASH INPUT'!B34,0)</f>
        <v>0</v>
      </c>
      <c r="AQ33" s="73"/>
      <c r="AR33" s="74">
        <f t="shared" si="4"/>
        <v>1</v>
      </c>
      <c r="AS33" s="69">
        <f t="shared" si="31"/>
        <v>0</v>
      </c>
      <c r="AT33" s="69">
        <f t="shared" si="31"/>
        <v>0</v>
      </c>
      <c r="AU33" s="69">
        <f t="shared" si="31"/>
        <v>0</v>
      </c>
      <c r="AV33" s="69">
        <f t="shared" si="31"/>
        <v>0</v>
      </c>
      <c r="AW33" s="69">
        <f t="shared" si="31"/>
        <v>0</v>
      </c>
      <c r="AX33" s="69">
        <f t="shared" si="31"/>
        <v>0</v>
      </c>
      <c r="AY33" s="69">
        <f t="shared" si="31"/>
        <v>0</v>
      </c>
      <c r="AZ33" s="69">
        <f t="shared" si="31"/>
        <v>0</v>
      </c>
      <c r="BA33" s="69">
        <f t="shared" si="31"/>
        <v>0</v>
      </c>
      <c r="BB33" s="69">
        <f t="shared" si="31"/>
        <v>0</v>
      </c>
      <c r="BC33" s="69">
        <f t="shared" si="32"/>
        <v>0</v>
      </c>
      <c r="BD33" s="69">
        <f t="shared" si="32"/>
        <v>0</v>
      </c>
      <c r="BE33" s="69">
        <f t="shared" si="32"/>
        <v>0</v>
      </c>
      <c r="BF33" s="69">
        <f t="shared" si="32"/>
        <v>0</v>
      </c>
      <c r="BG33" s="69">
        <f t="shared" si="32"/>
        <v>0</v>
      </c>
      <c r="BH33" s="69">
        <f t="shared" si="32"/>
        <v>0</v>
      </c>
      <c r="BI33" s="69">
        <f t="shared" si="32"/>
        <v>0</v>
      </c>
      <c r="BJ33" s="69">
        <f t="shared" si="32"/>
        <v>0</v>
      </c>
      <c r="BK33" s="69">
        <f t="shared" si="32"/>
        <v>0</v>
      </c>
      <c r="BL33" s="69">
        <f t="shared" si="32"/>
        <v>0</v>
      </c>
      <c r="BM33" s="69">
        <f t="shared" si="33"/>
        <v>0</v>
      </c>
      <c r="BN33" s="69">
        <f t="shared" si="33"/>
        <v>0</v>
      </c>
      <c r="BO33" s="69">
        <f t="shared" si="33"/>
        <v>0</v>
      </c>
      <c r="BP33" s="69">
        <f t="shared" si="33"/>
        <v>0</v>
      </c>
      <c r="BQ33" s="69">
        <f t="shared" si="33"/>
        <v>0</v>
      </c>
      <c r="BR33" s="69">
        <f t="shared" si="33"/>
        <v>0</v>
      </c>
      <c r="BS33" s="69">
        <f t="shared" si="33"/>
        <v>0</v>
      </c>
      <c r="BT33" s="69">
        <f t="shared" si="33"/>
        <v>0</v>
      </c>
      <c r="BU33" s="69">
        <f t="shared" si="33"/>
        <v>0</v>
      </c>
      <c r="BV33" s="73">
        <f t="shared" si="33"/>
        <v>0</v>
      </c>
      <c r="CB33" s="87">
        <f>IF('CRASH INPUT'!D34="EBLT",'CRASH INPUT'!B34,0)</f>
        <v>0</v>
      </c>
      <c r="CC33" s="73"/>
      <c r="CD33" s="74">
        <f t="shared" si="8"/>
        <v>1</v>
      </c>
      <c r="CE33" s="69">
        <f t="shared" si="34"/>
        <v>0</v>
      </c>
      <c r="CF33" s="69">
        <f t="shared" si="34"/>
        <v>0</v>
      </c>
      <c r="CG33" s="69">
        <f t="shared" si="34"/>
        <v>0</v>
      </c>
      <c r="CH33" s="69">
        <f t="shared" si="34"/>
        <v>0</v>
      </c>
      <c r="CI33" s="69">
        <f t="shared" si="34"/>
        <v>0</v>
      </c>
      <c r="CJ33" s="69">
        <f t="shared" si="34"/>
        <v>0</v>
      </c>
      <c r="CK33" s="69">
        <f t="shared" si="34"/>
        <v>0</v>
      </c>
      <c r="CL33" s="69">
        <f t="shared" si="34"/>
        <v>0</v>
      </c>
      <c r="CM33" s="69">
        <f t="shared" si="34"/>
        <v>0</v>
      </c>
      <c r="CN33" s="69">
        <f t="shared" si="34"/>
        <v>0</v>
      </c>
      <c r="CO33" s="69">
        <f t="shared" si="35"/>
        <v>0</v>
      </c>
      <c r="CP33" s="69">
        <f t="shared" si="35"/>
        <v>0</v>
      </c>
      <c r="CQ33" s="69">
        <f t="shared" si="35"/>
        <v>0</v>
      </c>
      <c r="CR33" s="69">
        <f t="shared" si="35"/>
        <v>0</v>
      </c>
      <c r="CS33" s="69">
        <f t="shared" si="35"/>
        <v>0</v>
      </c>
      <c r="CT33" s="69">
        <f t="shared" si="35"/>
        <v>0</v>
      </c>
      <c r="CU33" s="69">
        <f t="shared" si="35"/>
        <v>0</v>
      </c>
      <c r="CV33" s="69">
        <f t="shared" si="35"/>
        <v>0</v>
      </c>
      <c r="CW33" s="69">
        <f t="shared" si="35"/>
        <v>0</v>
      </c>
      <c r="CX33" s="69">
        <f t="shared" si="35"/>
        <v>0</v>
      </c>
      <c r="CY33" s="69">
        <f t="shared" si="36"/>
        <v>0</v>
      </c>
      <c r="CZ33" s="69">
        <f t="shared" si="36"/>
        <v>0</v>
      </c>
      <c r="DA33" s="69">
        <f t="shared" si="36"/>
        <v>0</v>
      </c>
      <c r="DB33" s="69">
        <f t="shared" si="36"/>
        <v>0</v>
      </c>
      <c r="DC33" s="69">
        <f t="shared" si="36"/>
        <v>0</v>
      </c>
      <c r="DD33" s="69">
        <f t="shared" si="36"/>
        <v>0</v>
      </c>
      <c r="DE33" s="69">
        <f t="shared" si="36"/>
        <v>0</v>
      </c>
      <c r="DF33" s="69">
        <f t="shared" si="36"/>
        <v>0</v>
      </c>
      <c r="DG33" s="69">
        <f t="shared" si="36"/>
        <v>0</v>
      </c>
      <c r="DH33" s="73">
        <f t="shared" si="36"/>
        <v>0</v>
      </c>
      <c r="DN33" s="87">
        <f>IF('CRASH INPUT'!D34="WBLT",'CRASH INPUT'!B34,0)</f>
        <v>0</v>
      </c>
      <c r="DO33" s="73"/>
      <c r="DP33" s="74">
        <f t="shared" si="12"/>
        <v>1</v>
      </c>
      <c r="DQ33" s="69">
        <f t="shared" si="37"/>
        <v>0</v>
      </c>
      <c r="DR33" s="69">
        <f t="shared" si="37"/>
        <v>0</v>
      </c>
      <c r="DS33" s="69">
        <f t="shared" si="37"/>
        <v>0</v>
      </c>
      <c r="DT33" s="69">
        <f t="shared" si="37"/>
        <v>0</v>
      </c>
      <c r="DU33" s="69">
        <f t="shared" si="37"/>
        <v>0</v>
      </c>
      <c r="DV33" s="69">
        <f t="shared" si="37"/>
        <v>0</v>
      </c>
      <c r="DW33" s="69">
        <f t="shared" si="37"/>
        <v>0</v>
      </c>
      <c r="DX33" s="69">
        <f t="shared" si="37"/>
        <v>0</v>
      </c>
      <c r="DY33" s="69">
        <f t="shared" si="37"/>
        <v>0</v>
      </c>
      <c r="DZ33" s="69">
        <f t="shared" si="37"/>
        <v>0</v>
      </c>
      <c r="EA33" s="69">
        <f t="shared" si="38"/>
        <v>0</v>
      </c>
      <c r="EB33" s="69">
        <f t="shared" si="38"/>
        <v>0</v>
      </c>
      <c r="EC33" s="69">
        <f t="shared" si="38"/>
        <v>0</v>
      </c>
      <c r="ED33" s="69">
        <f t="shared" si="38"/>
        <v>0</v>
      </c>
      <c r="EE33" s="69">
        <f t="shared" si="38"/>
        <v>0</v>
      </c>
      <c r="EF33" s="69">
        <f t="shared" si="38"/>
        <v>0</v>
      </c>
      <c r="EG33" s="69">
        <f t="shared" si="38"/>
        <v>0</v>
      </c>
      <c r="EH33" s="69">
        <f t="shared" si="38"/>
        <v>0</v>
      </c>
      <c r="EI33" s="69">
        <f t="shared" si="38"/>
        <v>0</v>
      </c>
      <c r="EJ33" s="69">
        <f t="shared" si="38"/>
        <v>0</v>
      </c>
      <c r="EK33" s="69">
        <f t="shared" si="39"/>
        <v>0</v>
      </c>
      <c r="EL33" s="69">
        <f t="shared" si="39"/>
        <v>0</v>
      </c>
      <c r="EM33" s="69">
        <f t="shared" si="39"/>
        <v>0</v>
      </c>
      <c r="EN33" s="69">
        <f t="shared" si="39"/>
        <v>0</v>
      </c>
      <c r="EO33" s="69">
        <f t="shared" si="39"/>
        <v>0</v>
      </c>
      <c r="EP33" s="69">
        <f t="shared" si="39"/>
        <v>0</v>
      </c>
      <c r="EQ33" s="69">
        <f t="shared" si="39"/>
        <v>0</v>
      </c>
      <c r="ER33" s="69">
        <f t="shared" si="39"/>
        <v>0</v>
      </c>
      <c r="ES33" s="69">
        <f t="shared" si="39"/>
        <v>0</v>
      </c>
      <c r="ET33" s="73">
        <f t="shared" si="39"/>
        <v>0</v>
      </c>
    </row>
    <row r="34" spans="1:153" x14ac:dyDescent="0.3">
      <c r="D34" s="87">
        <f>IF('CRASH INPUT'!D35="NBLT",'CRASH INPUT'!B35,0)</f>
        <v>0</v>
      </c>
      <c r="E34" s="73"/>
      <c r="F34" s="74">
        <f t="shared" si="0"/>
        <v>1</v>
      </c>
      <c r="G34" s="69">
        <f t="shared" si="28"/>
        <v>0</v>
      </c>
      <c r="H34" s="69">
        <f t="shared" si="28"/>
        <v>0</v>
      </c>
      <c r="I34" s="69">
        <f t="shared" si="28"/>
        <v>0</v>
      </c>
      <c r="J34" s="69">
        <f t="shared" si="28"/>
        <v>0</v>
      </c>
      <c r="K34" s="69">
        <f t="shared" si="28"/>
        <v>0</v>
      </c>
      <c r="L34" s="69">
        <f t="shared" si="28"/>
        <v>0</v>
      </c>
      <c r="M34" s="69">
        <f t="shared" si="28"/>
        <v>0</v>
      </c>
      <c r="N34" s="69">
        <f t="shared" si="28"/>
        <v>0</v>
      </c>
      <c r="O34" s="69">
        <f t="shared" si="28"/>
        <v>0</v>
      </c>
      <c r="P34" s="69">
        <f t="shared" si="28"/>
        <v>0</v>
      </c>
      <c r="Q34" s="69">
        <f t="shared" si="29"/>
        <v>0</v>
      </c>
      <c r="R34" s="69">
        <f t="shared" si="29"/>
        <v>0</v>
      </c>
      <c r="S34" s="69">
        <f t="shared" si="29"/>
        <v>0</v>
      </c>
      <c r="T34" s="69">
        <f t="shared" si="29"/>
        <v>0</v>
      </c>
      <c r="U34" s="69">
        <f t="shared" si="29"/>
        <v>0</v>
      </c>
      <c r="V34" s="69">
        <f t="shared" si="29"/>
        <v>0</v>
      </c>
      <c r="W34" s="69">
        <f t="shared" si="29"/>
        <v>0</v>
      </c>
      <c r="X34" s="69">
        <f t="shared" si="29"/>
        <v>0</v>
      </c>
      <c r="Y34" s="69">
        <f t="shared" si="29"/>
        <v>0</v>
      </c>
      <c r="Z34" s="69">
        <f t="shared" si="29"/>
        <v>0</v>
      </c>
      <c r="AA34" s="69">
        <f t="shared" si="30"/>
        <v>0</v>
      </c>
      <c r="AB34" s="69">
        <f t="shared" si="30"/>
        <v>0</v>
      </c>
      <c r="AC34" s="69">
        <f t="shared" si="30"/>
        <v>0</v>
      </c>
      <c r="AD34" s="69">
        <f t="shared" si="30"/>
        <v>0</v>
      </c>
      <c r="AE34" s="69">
        <f t="shared" si="30"/>
        <v>0</v>
      </c>
      <c r="AF34" s="69">
        <f t="shared" si="30"/>
        <v>0</v>
      </c>
      <c r="AG34" s="69">
        <f t="shared" si="30"/>
        <v>0</v>
      </c>
      <c r="AH34" s="69">
        <f t="shared" si="30"/>
        <v>0</v>
      </c>
      <c r="AI34" s="69">
        <f t="shared" si="30"/>
        <v>0</v>
      </c>
      <c r="AJ34" s="73">
        <f t="shared" si="30"/>
        <v>0</v>
      </c>
      <c r="AP34" s="87">
        <f>IF('CRASH INPUT'!D35="SBLT",'CRASH INPUT'!B35,0)</f>
        <v>0</v>
      </c>
      <c r="AQ34" s="73"/>
      <c r="AR34" s="74">
        <f t="shared" si="4"/>
        <v>1</v>
      </c>
      <c r="AS34" s="69">
        <f t="shared" si="31"/>
        <v>0</v>
      </c>
      <c r="AT34" s="69">
        <f t="shared" si="31"/>
        <v>0</v>
      </c>
      <c r="AU34" s="69">
        <f t="shared" si="31"/>
        <v>0</v>
      </c>
      <c r="AV34" s="69">
        <f t="shared" si="31"/>
        <v>0</v>
      </c>
      <c r="AW34" s="69">
        <f t="shared" si="31"/>
        <v>0</v>
      </c>
      <c r="AX34" s="69">
        <f t="shared" si="31"/>
        <v>0</v>
      </c>
      <c r="AY34" s="69">
        <f t="shared" si="31"/>
        <v>0</v>
      </c>
      <c r="AZ34" s="69">
        <f t="shared" si="31"/>
        <v>0</v>
      </c>
      <c r="BA34" s="69">
        <f t="shared" si="31"/>
        <v>0</v>
      </c>
      <c r="BB34" s="69">
        <f t="shared" si="31"/>
        <v>0</v>
      </c>
      <c r="BC34" s="69">
        <f t="shared" si="32"/>
        <v>0</v>
      </c>
      <c r="BD34" s="69">
        <f t="shared" si="32"/>
        <v>0</v>
      </c>
      <c r="BE34" s="69">
        <f t="shared" si="32"/>
        <v>0</v>
      </c>
      <c r="BF34" s="69">
        <f t="shared" si="32"/>
        <v>0</v>
      </c>
      <c r="BG34" s="69">
        <f t="shared" si="32"/>
        <v>0</v>
      </c>
      <c r="BH34" s="69">
        <f t="shared" si="32"/>
        <v>0</v>
      </c>
      <c r="BI34" s="69">
        <f t="shared" si="32"/>
        <v>0</v>
      </c>
      <c r="BJ34" s="69">
        <f t="shared" si="32"/>
        <v>0</v>
      </c>
      <c r="BK34" s="69">
        <f t="shared" si="32"/>
        <v>0</v>
      </c>
      <c r="BL34" s="69">
        <f t="shared" si="32"/>
        <v>0</v>
      </c>
      <c r="BM34" s="69">
        <f t="shared" si="33"/>
        <v>0</v>
      </c>
      <c r="BN34" s="69">
        <f t="shared" si="33"/>
        <v>0</v>
      </c>
      <c r="BO34" s="69">
        <f t="shared" si="33"/>
        <v>0</v>
      </c>
      <c r="BP34" s="69">
        <f t="shared" si="33"/>
        <v>0</v>
      </c>
      <c r="BQ34" s="69">
        <f t="shared" si="33"/>
        <v>0</v>
      </c>
      <c r="BR34" s="69">
        <f t="shared" si="33"/>
        <v>0</v>
      </c>
      <c r="BS34" s="69">
        <f t="shared" si="33"/>
        <v>0</v>
      </c>
      <c r="BT34" s="69">
        <f t="shared" si="33"/>
        <v>0</v>
      </c>
      <c r="BU34" s="69">
        <f t="shared" si="33"/>
        <v>0</v>
      </c>
      <c r="BV34" s="73">
        <f t="shared" si="33"/>
        <v>0</v>
      </c>
      <c r="CB34" s="87">
        <f>IF('CRASH INPUT'!D35="EBLT",'CRASH INPUT'!B35,0)</f>
        <v>0</v>
      </c>
      <c r="CC34" s="73"/>
      <c r="CD34" s="74">
        <f t="shared" si="8"/>
        <v>1</v>
      </c>
      <c r="CE34" s="69">
        <f t="shared" si="34"/>
        <v>0</v>
      </c>
      <c r="CF34" s="69">
        <f t="shared" si="34"/>
        <v>0</v>
      </c>
      <c r="CG34" s="69">
        <f t="shared" si="34"/>
        <v>0</v>
      </c>
      <c r="CH34" s="69">
        <f t="shared" si="34"/>
        <v>0</v>
      </c>
      <c r="CI34" s="69">
        <f t="shared" si="34"/>
        <v>0</v>
      </c>
      <c r="CJ34" s="69">
        <f t="shared" si="34"/>
        <v>0</v>
      </c>
      <c r="CK34" s="69">
        <f t="shared" si="34"/>
        <v>0</v>
      </c>
      <c r="CL34" s="69">
        <f t="shared" si="34"/>
        <v>0</v>
      </c>
      <c r="CM34" s="69">
        <f t="shared" si="34"/>
        <v>0</v>
      </c>
      <c r="CN34" s="69">
        <f t="shared" si="34"/>
        <v>0</v>
      </c>
      <c r="CO34" s="69">
        <f t="shared" si="35"/>
        <v>0</v>
      </c>
      <c r="CP34" s="69">
        <f t="shared" si="35"/>
        <v>0</v>
      </c>
      <c r="CQ34" s="69">
        <f t="shared" si="35"/>
        <v>0</v>
      </c>
      <c r="CR34" s="69">
        <f t="shared" si="35"/>
        <v>0</v>
      </c>
      <c r="CS34" s="69">
        <f t="shared" si="35"/>
        <v>0</v>
      </c>
      <c r="CT34" s="69">
        <f t="shared" si="35"/>
        <v>0</v>
      </c>
      <c r="CU34" s="69">
        <f t="shared" si="35"/>
        <v>0</v>
      </c>
      <c r="CV34" s="69">
        <f t="shared" si="35"/>
        <v>0</v>
      </c>
      <c r="CW34" s="69">
        <f t="shared" si="35"/>
        <v>0</v>
      </c>
      <c r="CX34" s="69">
        <f t="shared" si="35"/>
        <v>0</v>
      </c>
      <c r="CY34" s="69">
        <f t="shared" si="36"/>
        <v>0</v>
      </c>
      <c r="CZ34" s="69">
        <f t="shared" si="36"/>
        <v>0</v>
      </c>
      <c r="DA34" s="69">
        <f t="shared" si="36"/>
        <v>0</v>
      </c>
      <c r="DB34" s="69">
        <f t="shared" si="36"/>
        <v>0</v>
      </c>
      <c r="DC34" s="69">
        <f t="shared" si="36"/>
        <v>0</v>
      </c>
      <c r="DD34" s="69">
        <f t="shared" si="36"/>
        <v>0</v>
      </c>
      <c r="DE34" s="69">
        <f t="shared" si="36"/>
        <v>0</v>
      </c>
      <c r="DF34" s="69">
        <f t="shared" si="36"/>
        <v>0</v>
      </c>
      <c r="DG34" s="69">
        <f t="shared" si="36"/>
        <v>0</v>
      </c>
      <c r="DH34" s="73">
        <f t="shared" si="36"/>
        <v>0</v>
      </c>
      <c r="DN34" s="87">
        <f>IF('CRASH INPUT'!D35="WBLT",'CRASH INPUT'!B35,0)</f>
        <v>0</v>
      </c>
      <c r="DO34" s="73"/>
      <c r="DP34" s="74">
        <f t="shared" si="12"/>
        <v>1</v>
      </c>
      <c r="DQ34" s="69">
        <f t="shared" si="37"/>
        <v>0</v>
      </c>
      <c r="DR34" s="69">
        <f t="shared" si="37"/>
        <v>0</v>
      </c>
      <c r="DS34" s="69">
        <f t="shared" si="37"/>
        <v>0</v>
      </c>
      <c r="DT34" s="69">
        <f t="shared" si="37"/>
        <v>0</v>
      </c>
      <c r="DU34" s="69">
        <f t="shared" si="37"/>
        <v>0</v>
      </c>
      <c r="DV34" s="69">
        <f t="shared" si="37"/>
        <v>0</v>
      </c>
      <c r="DW34" s="69">
        <f t="shared" si="37"/>
        <v>0</v>
      </c>
      <c r="DX34" s="69">
        <f t="shared" si="37"/>
        <v>0</v>
      </c>
      <c r="DY34" s="69">
        <f t="shared" si="37"/>
        <v>0</v>
      </c>
      <c r="DZ34" s="69">
        <f t="shared" si="37"/>
        <v>0</v>
      </c>
      <c r="EA34" s="69">
        <f t="shared" si="38"/>
        <v>0</v>
      </c>
      <c r="EB34" s="69">
        <f t="shared" si="38"/>
        <v>0</v>
      </c>
      <c r="EC34" s="69">
        <f t="shared" si="38"/>
        <v>0</v>
      </c>
      <c r="ED34" s="69">
        <f t="shared" si="38"/>
        <v>0</v>
      </c>
      <c r="EE34" s="69">
        <f t="shared" si="38"/>
        <v>0</v>
      </c>
      <c r="EF34" s="69">
        <f t="shared" si="38"/>
        <v>0</v>
      </c>
      <c r="EG34" s="69">
        <f t="shared" si="38"/>
        <v>0</v>
      </c>
      <c r="EH34" s="69">
        <f t="shared" si="38"/>
        <v>0</v>
      </c>
      <c r="EI34" s="69">
        <f t="shared" si="38"/>
        <v>0</v>
      </c>
      <c r="EJ34" s="69">
        <f t="shared" si="38"/>
        <v>0</v>
      </c>
      <c r="EK34" s="69">
        <f t="shared" si="39"/>
        <v>0</v>
      </c>
      <c r="EL34" s="69">
        <f t="shared" si="39"/>
        <v>0</v>
      </c>
      <c r="EM34" s="69">
        <f t="shared" si="39"/>
        <v>0</v>
      </c>
      <c r="EN34" s="69">
        <f t="shared" si="39"/>
        <v>0</v>
      </c>
      <c r="EO34" s="69">
        <f t="shared" si="39"/>
        <v>0</v>
      </c>
      <c r="EP34" s="69">
        <f t="shared" si="39"/>
        <v>0</v>
      </c>
      <c r="EQ34" s="69">
        <f t="shared" si="39"/>
        <v>0</v>
      </c>
      <c r="ER34" s="69">
        <f t="shared" si="39"/>
        <v>0</v>
      </c>
      <c r="ES34" s="69">
        <f t="shared" si="39"/>
        <v>0</v>
      </c>
      <c r="ET34" s="73">
        <f t="shared" si="39"/>
        <v>0</v>
      </c>
    </row>
    <row r="35" spans="1:153" x14ac:dyDescent="0.3">
      <c r="D35" s="87">
        <f>IF('CRASH INPUT'!D36="NBLT",'CRASH INPUT'!B36,0)</f>
        <v>0</v>
      </c>
      <c r="E35" s="73"/>
      <c r="F35" s="74">
        <f t="shared" si="0"/>
        <v>1</v>
      </c>
      <c r="G35" s="69">
        <f t="shared" si="28"/>
        <v>0</v>
      </c>
      <c r="H35" s="69">
        <f t="shared" si="28"/>
        <v>0</v>
      </c>
      <c r="I35" s="69">
        <f t="shared" si="28"/>
        <v>0</v>
      </c>
      <c r="J35" s="69">
        <f t="shared" si="28"/>
        <v>0</v>
      </c>
      <c r="K35" s="69">
        <f t="shared" si="28"/>
        <v>0</v>
      </c>
      <c r="L35" s="69">
        <f t="shared" si="28"/>
        <v>0</v>
      </c>
      <c r="M35" s="69">
        <f t="shared" si="28"/>
        <v>0</v>
      </c>
      <c r="N35" s="69">
        <f t="shared" si="28"/>
        <v>0</v>
      </c>
      <c r="O35" s="69">
        <f t="shared" si="28"/>
        <v>0</v>
      </c>
      <c r="P35" s="69">
        <f t="shared" si="28"/>
        <v>0</v>
      </c>
      <c r="Q35" s="69">
        <f t="shared" si="29"/>
        <v>0</v>
      </c>
      <c r="R35" s="69">
        <f t="shared" si="29"/>
        <v>0</v>
      </c>
      <c r="S35" s="69">
        <f t="shared" si="29"/>
        <v>0</v>
      </c>
      <c r="T35" s="69">
        <f t="shared" si="29"/>
        <v>0</v>
      </c>
      <c r="U35" s="69">
        <f t="shared" si="29"/>
        <v>0</v>
      </c>
      <c r="V35" s="69">
        <f t="shared" si="29"/>
        <v>0</v>
      </c>
      <c r="W35" s="69">
        <f t="shared" si="29"/>
        <v>0</v>
      </c>
      <c r="X35" s="69">
        <f t="shared" si="29"/>
        <v>0</v>
      </c>
      <c r="Y35" s="69">
        <f t="shared" si="29"/>
        <v>0</v>
      </c>
      <c r="Z35" s="69">
        <f t="shared" si="29"/>
        <v>0</v>
      </c>
      <c r="AA35" s="69">
        <f t="shared" si="30"/>
        <v>0</v>
      </c>
      <c r="AB35" s="69">
        <f t="shared" si="30"/>
        <v>0</v>
      </c>
      <c r="AC35" s="69">
        <f t="shared" si="30"/>
        <v>0</v>
      </c>
      <c r="AD35" s="69">
        <f t="shared" si="30"/>
        <v>0</v>
      </c>
      <c r="AE35" s="69">
        <f t="shared" si="30"/>
        <v>0</v>
      </c>
      <c r="AF35" s="69">
        <f t="shared" si="30"/>
        <v>0</v>
      </c>
      <c r="AG35" s="69">
        <f t="shared" si="30"/>
        <v>0</v>
      </c>
      <c r="AH35" s="69">
        <f t="shared" si="30"/>
        <v>0</v>
      </c>
      <c r="AI35" s="69">
        <f t="shared" si="30"/>
        <v>0</v>
      </c>
      <c r="AJ35" s="73">
        <f t="shared" si="30"/>
        <v>0</v>
      </c>
      <c r="AP35" s="87">
        <f>IF('CRASH INPUT'!D36="SBLT",'CRASH INPUT'!B36,0)</f>
        <v>0</v>
      </c>
      <c r="AQ35" s="73"/>
      <c r="AR35" s="74">
        <f t="shared" si="4"/>
        <v>1</v>
      </c>
      <c r="AS35" s="69">
        <f t="shared" si="31"/>
        <v>0</v>
      </c>
      <c r="AT35" s="69">
        <f t="shared" si="31"/>
        <v>0</v>
      </c>
      <c r="AU35" s="69">
        <f t="shared" si="31"/>
        <v>0</v>
      </c>
      <c r="AV35" s="69">
        <f t="shared" si="31"/>
        <v>0</v>
      </c>
      <c r="AW35" s="69">
        <f t="shared" si="31"/>
        <v>0</v>
      </c>
      <c r="AX35" s="69">
        <f t="shared" si="31"/>
        <v>0</v>
      </c>
      <c r="AY35" s="69">
        <f t="shared" si="31"/>
        <v>0</v>
      </c>
      <c r="AZ35" s="69">
        <f t="shared" si="31"/>
        <v>0</v>
      </c>
      <c r="BA35" s="69">
        <f t="shared" si="31"/>
        <v>0</v>
      </c>
      <c r="BB35" s="69">
        <f t="shared" si="31"/>
        <v>0</v>
      </c>
      <c r="BC35" s="69">
        <f t="shared" si="32"/>
        <v>0</v>
      </c>
      <c r="BD35" s="69">
        <f t="shared" si="32"/>
        <v>0</v>
      </c>
      <c r="BE35" s="69">
        <f t="shared" si="32"/>
        <v>0</v>
      </c>
      <c r="BF35" s="69">
        <f t="shared" si="32"/>
        <v>0</v>
      </c>
      <c r="BG35" s="69">
        <f t="shared" si="32"/>
        <v>0</v>
      </c>
      <c r="BH35" s="69">
        <f t="shared" si="32"/>
        <v>0</v>
      </c>
      <c r="BI35" s="69">
        <f t="shared" si="32"/>
        <v>0</v>
      </c>
      <c r="BJ35" s="69">
        <f t="shared" si="32"/>
        <v>0</v>
      </c>
      <c r="BK35" s="69">
        <f t="shared" si="32"/>
        <v>0</v>
      </c>
      <c r="BL35" s="69">
        <f t="shared" si="32"/>
        <v>0</v>
      </c>
      <c r="BM35" s="69">
        <f t="shared" si="33"/>
        <v>0</v>
      </c>
      <c r="BN35" s="69">
        <f t="shared" si="33"/>
        <v>0</v>
      </c>
      <c r="BO35" s="69">
        <f t="shared" si="33"/>
        <v>0</v>
      </c>
      <c r="BP35" s="69">
        <f t="shared" si="33"/>
        <v>0</v>
      </c>
      <c r="BQ35" s="69">
        <f t="shared" si="33"/>
        <v>0</v>
      </c>
      <c r="BR35" s="69">
        <f t="shared" si="33"/>
        <v>0</v>
      </c>
      <c r="BS35" s="69">
        <f t="shared" si="33"/>
        <v>0</v>
      </c>
      <c r="BT35" s="69">
        <f t="shared" si="33"/>
        <v>0</v>
      </c>
      <c r="BU35" s="69">
        <f t="shared" si="33"/>
        <v>0</v>
      </c>
      <c r="BV35" s="73">
        <f t="shared" si="33"/>
        <v>0</v>
      </c>
      <c r="CB35" s="87">
        <f>IF('CRASH INPUT'!D36="EBLT",'CRASH INPUT'!B36,0)</f>
        <v>0</v>
      </c>
      <c r="CC35" s="73"/>
      <c r="CD35" s="74">
        <f t="shared" si="8"/>
        <v>1</v>
      </c>
      <c r="CE35" s="69">
        <f t="shared" si="34"/>
        <v>0</v>
      </c>
      <c r="CF35" s="69">
        <f t="shared" si="34"/>
        <v>0</v>
      </c>
      <c r="CG35" s="69">
        <f t="shared" si="34"/>
        <v>0</v>
      </c>
      <c r="CH35" s="69">
        <f t="shared" si="34"/>
        <v>0</v>
      </c>
      <c r="CI35" s="69">
        <f t="shared" si="34"/>
        <v>0</v>
      </c>
      <c r="CJ35" s="69">
        <f t="shared" si="34"/>
        <v>0</v>
      </c>
      <c r="CK35" s="69">
        <f t="shared" si="34"/>
        <v>0</v>
      </c>
      <c r="CL35" s="69">
        <f t="shared" si="34"/>
        <v>0</v>
      </c>
      <c r="CM35" s="69">
        <f t="shared" si="34"/>
        <v>0</v>
      </c>
      <c r="CN35" s="69">
        <f t="shared" si="34"/>
        <v>0</v>
      </c>
      <c r="CO35" s="69">
        <f t="shared" si="35"/>
        <v>0</v>
      </c>
      <c r="CP35" s="69">
        <f t="shared" si="35"/>
        <v>0</v>
      </c>
      <c r="CQ35" s="69">
        <f t="shared" si="35"/>
        <v>0</v>
      </c>
      <c r="CR35" s="69">
        <f t="shared" si="35"/>
        <v>0</v>
      </c>
      <c r="CS35" s="69">
        <f t="shared" si="35"/>
        <v>0</v>
      </c>
      <c r="CT35" s="69">
        <f t="shared" si="35"/>
        <v>0</v>
      </c>
      <c r="CU35" s="69">
        <f t="shared" si="35"/>
        <v>0</v>
      </c>
      <c r="CV35" s="69">
        <f t="shared" si="35"/>
        <v>0</v>
      </c>
      <c r="CW35" s="69">
        <f t="shared" si="35"/>
        <v>0</v>
      </c>
      <c r="CX35" s="69">
        <f t="shared" si="35"/>
        <v>0</v>
      </c>
      <c r="CY35" s="69">
        <f t="shared" si="36"/>
        <v>0</v>
      </c>
      <c r="CZ35" s="69">
        <f t="shared" si="36"/>
        <v>0</v>
      </c>
      <c r="DA35" s="69">
        <f t="shared" si="36"/>
        <v>0</v>
      </c>
      <c r="DB35" s="69">
        <f t="shared" si="36"/>
        <v>0</v>
      </c>
      <c r="DC35" s="69">
        <f t="shared" si="36"/>
        <v>0</v>
      </c>
      <c r="DD35" s="69">
        <f t="shared" si="36"/>
        <v>0</v>
      </c>
      <c r="DE35" s="69">
        <f t="shared" si="36"/>
        <v>0</v>
      </c>
      <c r="DF35" s="69">
        <f t="shared" si="36"/>
        <v>0</v>
      </c>
      <c r="DG35" s="69">
        <f t="shared" si="36"/>
        <v>0</v>
      </c>
      <c r="DH35" s="73">
        <f t="shared" si="36"/>
        <v>0</v>
      </c>
      <c r="DN35" s="87">
        <f>IF('CRASH INPUT'!D36="WBLT",'CRASH INPUT'!B36,0)</f>
        <v>0</v>
      </c>
      <c r="DO35" s="73"/>
      <c r="DP35" s="74">
        <f t="shared" si="12"/>
        <v>1</v>
      </c>
      <c r="DQ35" s="69">
        <f t="shared" si="37"/>
        <v>0</v>
      </c>
      <c r="DR35" s="69">
        <f t="shared" si="37"/>
        <v>0</v>
      </c>
      <c r="DS35" s="69">
        <f t="shared" si="37"/>
        <v>0</v>
      </c>
      <c r="DT35" s="69">
        <f t="shared" si="37"/>
        <v>0</v>
      </c>
      <c r="DU35" s="69">
        <f t="shared" si="37"/>
        <v>0</v>
      </c>
      <c r="DV35" s="69">
        <f t="shared" si="37"/>
        <v>0</v>
      </c>
      <c r="DW35" s="69">
        <f t="shared" si="37"/>
        <v>0</v>
      </c>
      <c r="DX35" s="69">
        <f t="shared" si="37"/>
        <v>0</v>
      </c>
      <c r="DY35" s="69">
        <f t="shared" si="37"/>
        <v>0</v>
      </c>
      <c r="DZ35" s="69">
        <f t="shared" si="37"/>
        <v>0</v>
      </c>
      <c r="EA35" s="69">
        <f t="shared" si="38"/>
        <v>0</v>
      </c>
      <c r="EB35" s="69">
        <f t="shared" si="38"/>
        <v>0</v>
      </c>
      <c r="EC35" s="69">
        <f t="shared" si="38"/>
        <v>0</v>
      </c>
      <c r="ED35" s="69">
        <f t="shared" si="38"/>
        <v>0</v>
      </c>
      <c r="EE35" s="69">
        <f t="shared" si="38"/>
        <v>0</v>
      </c>
      <c r="EF35" s="69">
        <f t="shared" si="38"/>
        <v>0</v>
      </c>
      <c r="EG35" s="69">
        <f t="shared" si="38"/>
        <v>0</v>
      </c>
      <c r="EH35" s="69">
        <f t="shared" si="38"/>
        <v>0</v>
      </c>
      <c r="EI35" s="69">
        <f t="shared" si="38"/>
        <v>0</v>
      </c>
      <c r="EJ35" s="69">
        <f t="shared" si="38"/>
        <v>0</v>
      </c>
      <c r="EK35" s="69">
        <f t="shared" si="39"/>
        <v>0</v>
      </c>
      <c r="EL35" s="69">
        <f t="shared" si="39"/>
        <v>0</v>
      </c>
      <c r="EM35" s="69">
        <f t="shared" si="39"/>
        <v>0</v>
      </c>
      <c r="EN35" s="69">
        <f t="shared" si="39"/>
        <v>0</v>
      </c>
      <c r="EO35" s="69">
        <f t="shared" si="39"/>
        <v>0</v>
      </c>
      <c r="EP35" s="69">
        <f t="shared" si="39"/>
        <v>0</v>
      </c>
      <c r="EQ35" s="69">
        <f t="shared" si="39"/>
        <v>0</v>
      </c>
      <c r="ER35" s="69">
        <f t="shared" si="39"/>
        <v>0</v>
      </c>
      <c r="ES35" s="69">
        <f t="shared" si="39"/>
        <v>0</v>
      </c>
      <c r="ET35" s="73">
        <f t="shared" si="39"/>
        <v>0</v>
      </c>
    </row>
    <row r="36" spans="1:153" x14ac:dyDescent="0.3">
      <c r="D36" s="87">
        <f>IF('CRASH INPUT'!D37="NBLT",'CRASH INPUT'!B37,0)</f>
        <v>0</v>
      </c>
      <c r="E36" s="73"/>
      <c r="F36" s="74">
        <f t="shared" si="0"/>
        <v>1</v>
      </c>
      <c r="G36" s="69">
        <f t="shared" si="28"/>
        <v>0</v>
      </c>
      <c r="H36" s="69">
        <f t="shared" si="28"/>
        <v>0</v>
      </c>
      <c r="I36" s="69">
        <f t="shared" si="28"/>
        <v>0</v>
      </c>
      <c r="J36" s="69">
        <f t="shared" si="28"/>
        <v>0</v>
      </c>
      <c r="K36" s="69">
        <f t="shared" si="28"/>
        <v>0</v>
      </c>
      <c r="L36" s="69">
        <f t="shared" si="28"/>
        <v>0</v>
      </c>
      <c r="M36" s="69">
        <f t="shared" si="28"/>
        <v>0</v>
      </c>
      <c r="N36" s="69">
        <f t="shared" si="28"/>
        <v>0</v>
      </c>
      <c r="O36" s="69">
        <f t="shared" si="28"/>
        <v>0</v>
      </c>
      <c r="P36" s="69">
        <f t="shared" si="28"/>
        <v>0</v>
      </c>
      <c r="Q36" s="69">
        <f t="shared" si="29"/>
        <v>0</v>
      </c>
      <c r="R36" s="69">
        <f t="shared" si="29"/>
        <v>0</v>
      </c>
      <c r="S36" s="69">
        <f t="shared" si="29"/>
        <v>0</v>
      </c>
      <c r="T36" s="69">
        <f t="shared" si="29"/>
        <v>0</v>
      </c>
      <c r="U36" s="69">
        <f t="shared" si="29"/>
        <v>0</v>
      </c>
      <c r="V36" s="69">
        <f t="shared" si="29"/>
        <v>0</v>
      </c>
      <c r="W36" s="69">
        <f t="shared" si="29"/>
        <v>0</v>
      </c>
      <c r="X36" s="69">
        <f t="shared" si="29"/>
        <v>0</v>
      </c>
      <c r="Y36" s="69">
        <f t="shared" si="29"/>
        <v>0</v>
      </c>
      <c r="Z36" s="69">
        <f t="shared" si="29"/>
        <v>0</v>
      </c>
      <c r="AA36" s="69">
        <f t="shared" si="30"/>
        <v>0</v>
      </c>
      <c r="AB36" s="69">
        <f t="shared" si="30"/>
        <v>0</v>
      </c>
      <c r="AC36" s="69">
        <f t="shared" si="30"/>
        <v>0</v>
      </c>
      <c r="AD36" s="69">
        <f t="shared" si="30"/>
        <v>0</v>
      </c>
      <c r="AE36" s="69">
        <f t="shared" si="30"/>
        <v>0</v>
      </c>
      <c r="AF36" s="69">
        <f t="shared" si="30"/>
        <v>0</v>
      </c>
      <c r="AG36" s="69">
        <f t="shared" si="30"/>
        <v>0</v>
      </c>
      <c r="AH36" s="69">
        <f t="shared" si="30"/>
        <v>0</v>
      </c>
      <c r="AI36" s="69">
        <f t="shared" si="30"/>
        <v>0</v>
      </c>
      <c r="AJ36" s="73">
        <f t="shared" si="30"/>
        <v>0</v>
      </c>
      <c r="AP36" s="87">
        <f>IF('CRASH INPUT'!D37="SBLT",'CRASH INPUT'!B37,0)</f>
        <v>0</v>
      </c>
      <c r="AQ36" s="73"/>
      <c r="AR36" s="74">
        <f t="shared" si="4"/>
        <v>1</v>
      </c>
      <c r="AS36" s="69">
        <f t="shared" si="31"/>
        <v>0</v>
      </c>
      <c r="AT36" s="69">
        <f t="shared" si="31"/>
        <v>0</v>
      </c>
      <c r="AU36" s="69">
        <f t="shared" si="31"/>
        <v>0</v>
      </c>
      <c r="AV36" s="69">
        <f t="shared" si="31"/>
        <v>0</v>
      </c>
      <c r="AW36" s="69">
        <f t="shared" si="31"/>
        <v>0</v>
      </c>
      <c r="AX36" s="69">
        <f t="shared" si="31"/>
        <v>0</v>
      </c>
      <c r="AY36" s="69">
        <f t="shared" si="31"/>
        <v>0</v>
      </c>
      <c r="AZ36" s="69">
        <f t="shared" si="31"/>
        <v>0</v>
      </c>
      <c r="BA36" s="69">
        <f t="shared" si="31"/>
        <v>0</v>
      </c>
      <c r="BB36" s="69">
        <f t="shared" si="31"/>
        <v>0</v>
      </c>
      <c r="BC36" s="69">
        <f t="shared" si="32"/>
        <v>0</v>
      </c>
      <c r="BD36" s="69">
        <f t="shared" si="32"/>
        <v>0</v>
      </c>
      <c r="BE36" s="69">
        <f t="shared" si="32"/>
        <v>0</v>
      </c>
      <c r="BF36" s="69">
        <f t="shared" si="32"/>
        <v>0</v>
      </c>
      <c r="BG36" s="69">
        <f t="shared" si="32"/>
        <v>0</v>
      </c>
      <c r="BH36" s="69">
        <f t="shared" si="32"/>
        <v>0</v>
      </c>
      <c r="BI36" s="69">
        <f t="shared" si="32"/>
        <v>0</v>
      </c>
      <c r="BJ36" s="69">
        <f t="shared" si="32"/>
        <v>0</v>
      </c>
      <c r="BK36" s="69">
        <f t="shared" si="32"/>
        <v>0</v>
      </c>
      <c r="BL36" s="69">
        <f t="shared" si="32"/>
        <v>0</v>
      </c>
      <c r="BM36" s="69">
        <f t="shared" si="33"/>
        <v>0</v>
      </c>
      <c r="BN36" s="69">
        <f t="shared" si="33"/>
        <v>0</v>
      </c>
      <c r="BO36" s="69">
        <f t="shared" si="33"/>
        <v>0</v>
      </c>
      <c r="BP36" s="69">
        <f t="shared" si="33"/>
        <v>0</v>
      </c>
      <c r="BQ36" s="69">
        <f t="shared" si="33"/>
        <v>0</v>
      </c>
      <c r="BR36" s="69">
        <f t="shared" si="33"/>
        <v>0</v>
      </c>
      <c r="BS36" s="69">
        <f t="shared" si="33"/>
        <v>0</v>
      </c>
      <c r="BT36" s="69">
        <f t="shared" si="33"/>
        <v>0</v>
      </c>
      <c r="BU36" s="69">
        <f t="shared" si="33"/>
        <v>0</v>
      </c>
      <c r="BV36" s="73">
        <f t="shared" si="33"/>
        <v>0</v>
      </c>
      <c r="CB36" s="87">
        <f>IF('CRASH INPUT'!D37="EBLT",'CRASH INPUT'!B37,0)</f>
        <v>0</v>
      </c>
      <c r="CC36" s="73"/>
      <c r="CD36" s="74">
        <f t="shared" si="8"/>
        <v>1</v>
      </c>
      <c r="CE36" s="69">
        <f t="shared" si="34"/>
        <v>0</v>
      </c>
      <c r="CF36" s="69">
        <f t="shared" si="34"/>
        <v>0</v>
      </c>
      <c r="CG36" s="69">
        <f t="shared" si="34"/>
        <v>0</v>
      </c>
      <c r="CH36" s="69">
        <f t="shared" si="34"/>
        <v>0</v>
      </c>
      <c r="CI36" s="69">
        <f t="shared" si="34"/>
        <v>0</v>
      </c>
      <c r="CJ36" s="69">
        <f t="shared" si="34"/>
        <v>0</v>
      </c>
      <c r="CK36" s="69">
        <f t="shared" si="34"/>
        <v>0</v>
      </c>
      <c r="CL36" s="69">
        <f t="shared" si="34"/>
        <v>0</v>
      </c>
      <c r="CM36" s="69">
        <f t="shared" si="34"/>
        <v>0</v>
      </c>
      <c r="CN36" s="69">
        <f t="shared" si="34"/>
        <v>0</v>
      </c>
      <c r="CO36" s="69">
        <f t="shared" si="35"/>
        <v>0</v>
      </c>
      <c r="CP36" s="69">
        <f t="shared" si="35"/>
        <v>0</v>
      </c>
      <c r="CQ36" s="69">
        <f t="shared" si="35"/>
        <v>0</v>
      </c>
      <c r="CR36" s="69">
        <f t="shared" si="35"/>
        <v>0</v>
      </c>
      <c r="CS36" s="69">
        <f t="shared" si="35"/>
        <v>0</v>
      </c>
      <c r="CT36" s="69">
        <f t="shared" si="35"/>
        <v>0</v>
      </c>
      <c r="CU36" s="69">
        <f t="shared" si="35"/>
        <v>0</v>
      </c>
      <c r="CV36" s="69">
        <f t="shared" si="35"/>
        <v>0</v>
      </c>
      <c r="CW36" s="69">
        <f t="shared" si="35"/>
        <v>0</v>
      </c>
      <c r="CX36" s="69">
        <f t="shared" si="35"/>
        <v>0</v>
      </c>
      <c r="CY36" s="69">
        <f t="shared" si="36"/>
        <v>0</v>
      </c>
      <c r="CZ36" s="69">
        <f t="shared" si="36"/>
        <v>0</v>
      </c>
      <c r="DA36" s="69">
        <f t="shared" si="36"/>
        <v>0</v>
      </c>
      <c r="DB36" s="69">
        <f t="shared" si="36"/>
        <v>0</v>
      </c>
      <c r="DC36" s="69">
        <f t="shared" si="36"/>
        <v>0</v>
      </c>
      <c r="DD36" s="69">
        <f t="shared" si="36"/>
        <v>0</v>
      </c>
      <c r="DE36" s="69">
        <f t="shared" si="36"/>
        <v>0</v>
      </c>
      <c r="DF36" s="69">
        <f t="shared" si="36"/>
        <v>0</v>
      </c>
      <c r="DG36" s="69">
        <f t="shared" si="36"/>
        <v>0</v>
      </c>
      <c r="DH36" s="73">
        <f t="shared" si="36"/>
        <v>0</v>
      </c>
      <c r="DN36" s="87">
        <f>IF('CRASH INPUT'!D37="WBLT",'CRASH INPUT'!B37,0)</f>
        <v>0</v>
      </c>
      <c r="DO36" s="73"/>
      <c r="DP36" s="74">
        <f t="shared" si="12"/>
        <v>1</v>
      </c>
      <c r="DQ36" s="69">
        <f t="shared" si="37"/>
        <v>0</v>
      </c>
      <c r="DR36" s="69">
        <f t="shared" si="37"/>
        <v>0</v>
      </c>
      <c r="DS36" s="69">
        <f t="shared" si="37"/>
        <v>0</v>
      </c>
      <c r="DT36" s="69">
        <f t="shared" si="37"/>
        <v>0</v>
      </c>
      <c r="DU36" s="69">
        <f t="shared" si="37"/>
        <v>0</v>
      </c>
      <c r="DV36" s="69">
        <f t="shared" si="37"/>
        <v>0</v>
      </c>
      <c r="DW36" s="69">
        <f t="shared" si="37"/>
        <v>0</v>
      </c>
      <c r="DX36" s="69">
        <f t="shared" si="37"/>
        <v>0</v>
      </c>
      <c r="DY36" s="69">
        <f t="shared" si="37"/>
        <v>0</v>
      </c>
      <c r="DZ36" s="69">
        <f t="shared" si="37"/>
        <v>0</v>
      </c>
      <c r="EA36" s="69">
        <f t="shared" si="38"/>
        <v>0</v>
      </c>
      <c r="EB36" s="69">
        <f t="shared" si="38"/>
        <v>0</v>
      </c>
      <c r="EC36" s="69">
        <f t="shared" si="38"/>
        <v>0</v>
      </c>
      <c r="ED36" s="69">
        <f t="shared" si="38"/>
        <v>0</v>
      </c>
      <c r="EE36" s="69">
        <f t="shared" si="38"/>
        <v>0</v>
      </c>
      <c r="EF36" s="69">
        <f t="shared" si="38"/>
        <v>0</v>
      </c>
      <c r="EG36" s="69">
        <f t="shared" si="38"/>
        <v>0</v>
      </c>
      <c r="EH36" s="69">
        <f t="shared" si="38"/>
        <v>0</v>
      </c>
      <c r="EI36" s="69">
        <f t="shared" si="38"/>
        <v>0</v>
      </c>
      <c r="EJ36" s="69">
        <f t="shared" si="38"/>
        <v>0</v>
      </c>
      <c r="EK36" s="69">
        <f t="shared" si="39"/>
        <v>0</v>
      </c>
      <c r="EL36" s="69">
        <f t="shared" si="39"/>
        <v>0</v>
      </c>
      <c r="EM36" s="69">
        <f t="shared" si="39"/>
        <v>0</v>
      </c>
      <c r="EN36" s="69">
        <f t="shared" si="39"/>
        <v>0</v>
      </c>
      <c r="EO36" s="69">
        <f t="shared" si="39"/>
        <v>0</v>
      </c>
      <c r="EP36" s="69">
        <f t="shared" si="39"/>
        <v>0</v>
      </c>
      <c r="EQ36" s="69">
        <f t="shared" si="39"/>
        <v>0</v>
      </c>
      <c r="ER36" s="69">
        <f t="shared" si="39"/>
        <v>0</v>
      </c>
      <c r="ES36" s="69">
        <f t="shared" si="39"/>
        <v>0</v>
      </c>
      <c r="ET36" s="73">
        <f t="shared" si="39"/>
        <v>0</v>
      </c>
    </row>
    <row r="37" spans="1:153" ht="15" thickBot="1" x14ac:dyDescent="0.35">
      <c r="D37" s="87">
        <f>IF('CRASH INPUT'!D38="NBLT",'CRASH INPUT'!B38,0)</f>
        <v>0</v>
      </c>
      <c r="E37" s="73"/>
      <c r="F37" s="74">
        <f t="shared" si="0"/>
        <v>1</v>
      </c>
      <c r="G37" s="69">
        <f t="shared" si="28"/>
        <v>0</v>
      </c>
      <c r="H37" s="69">
        <f t="shared" si="28"/>
        <v>0</v>
      </c>
      <c r="I37" s="69">
        <f t="shared" si="28"/>
        <v>0</v>
      </c>
      <c r="J37" s="69">
        <f t="shared" si="28"/>
        <v>0</v>
      </c>
      <c r="K37" s="69">
        <f t="shared" si="28"/>
        <v>0</v>
      </c>
      <c r="L37" s="69">
        <f t="shared" si="28"/>
        <v>0</v>
      </c>
      <c r="M37" s="69">
        <f t="shared" si="28"/>
        <v>0</v>
      </c>
      <c r="N37" s="69">
        <f t="shared" si="28"/>
        <v>0</v>
      </c>
      <c r="O37" s="69">
        <f t="shared" si="28"/>
        <v>0</v>
      </c>
      <c r="P37" s="69">
        <f t="shared" si="28"/>
        <v>0</v>
      </c>
      <c r="Q37" s="69">
        <f t="shared" si="29"/>
        <v>0</v>
      </c>
      <c r="R37" s="69">
        <f t="shared" si="29"/>
        <v>0</v>
      </c>
      <c r="S37" s="69">
        <f t="shared" si="29"/>
        <v>0</v>
      </c>
      <c r="T37" s="69">
        <f t="shared" si="29"/>
        <v>0</v>
      </c>
      <c r="U37" s="69">
        <f t="shared" si="29"/>
        <v>0</v>
      </c>
      <c r="V37" s="69">
        <f t="shared" si="29"/>
        <v>0</v>
      </c>
      <c r="W37" s="69">
        <f t="shared" si="29"/>
        <v>0</v>
      </c>
      <c r="X37" s="69">
        <f t="shared" si="29"/>
        <v>0</v>
      </c>
      <c r="Y37" s="69">
        <f t="shared" si="29"/>
        <v>0</v>
      </c>
      <c r="Z37" s="69">
        <f t="shared" si="29"/>
        <v>0</v>
      </c>
      <c r="AA37" s="69">
        <f t="shared" si="30"/>
        <v>0</v>
      </c>
      <c r="AB37" s="69">
        <f t="shared" si="30"/>
        <v>0</v>
      </c>
      <c r="AC37" s="69">
        <f t="shared" si="30"/>
        <v>0</v>
      </c>
      <c r="AD37" s="69">
        <f t="shared" si="30"/>
        <v>0</v>
      </c>
      <c r="AE37" s="69">
        <f t="shared" si="30"/>
        <v>0</v>
      </c>
      <c r="AF37" s="69">
        <f t="shared" si="30"/>
        <v>0</v>
      </c>
      <c r="AG37" s="69">
        <f t="shared" si="30"/>
        <v>0</v>
      </c>
      <c r="AH37" s="69">
        <f t="shared" si="30"/>
        <v>0</v>
      </c>
      <c r="AI37" s="69">
        <f t="shared" si="30"/>
        <v>0</v>
      </c>
      <c r="AJ37" s="73">
        <f t="shared" si="30"/>
        <v>0</v>
      </c>
      <c r="AP37" s="87">
        <f>IF('CRASH INPUT'!D38="SBLT",'CRASH INPUT'!B38,0)</f>
        <v>0</v>
      </c>
      <c r="AQ37" s="73"/>
      <c r="AR37" s="74">
        <f t="shared" si="4"/>
        <v>1</v>
      </c>
      <c r="AS37" s="69">
        <f t="shared" si="31"/>
        <v>0</v>
      </c>
      <c r="AT37" s="69">
        <f t="shared" si="31"/>
        <v>0</v>
      </c>
      <c r="AU37" s="69">
        <f t="shared" si="31"/>
        <v>0</v>
      </c>
      <c r="AV37" s="69">
        <f t="shared" si="31"/>
        <v>0</v>
      </c>
      <c r="AW37" s="69">
        <f t="shared" si="31"/>
        <v>0</v>
      </c>
      <c r="AX37" s="69">
        <f t="shared" si="31"/>
        <v>0</v>
      </c>
      <c r="AY37" s="69">
        <f t="shared" si="31"/>
        <v>0</v>
      </c>
      <c r="AZ37" s="69">
        <f t="shared" si="31"/>
        <v>0</v>
      </c>
      <c r="BA37" s="69">
        <f t="shared" si="31"/>
        <v>0</v>
      </c>
      <c r="BB37" s="69">
        <f t="shared" si="31"/>
        <v>0</v>
      </c>
      <c r="BC37" s="69">
        <f t="shared" si="32"/>
        <v>0</v>
      </c>
      <c r="BD37" s="69">
        <f t="shared" si="32"/>
        <v>0</v>
      </c>
      <c r="BE37" s="69">
        <f t="shared" si="32"/>
        <v>0</v>
      </c>
      <c r="BF37" s="69">
        <f t="shared" si="32"/>
        <v>0</v>
      </c>
      <c r="BG37" s="69">
        <f t="shared" si="32"/>
        <v>0</v>
      </c>
      <c r="BH37" s="69">
        <f t="shared" si="32"/>
        <v>0</v>
      </c>
      <c r="BI37" s="69">
        <f t="shared" si="32"/>
        <v>0</v>
      </c>
      <c r="BJ37" s="69">
        <f t="shared" si="32"/>
        <v>0</v>
      </c>
      <c r="BK37" s="69">
        <f t="shared" si="32"/>
        <v>0</v>
      </c>
      <c r="BL37" s="69">
        <f t="shared" si="32"/>
        <v>0</v>
      </c>
      <c r="BM37" s="69">
        <f t="shared" si="33"/>
        <v>0</v>
      </c>
      <c r="BN37" s="69">
        <f t="shared" si="33"/>
        <v>0</v>
      </c>
      <c r="BO37" s="69">
        <f t="shared" si="33"/>
        <v>0</v>
      </c>
      <c r="BP37" s="69">
        <f t="shared" si="33"/>
        <v>0</v>
      </c>
      <c r="BQ37" s="69">
        <f t="shared" si="33"/>
        <v>0</v>
      </c>
      <c r="BR37" s="69">
        <f t="shared" si="33"/>
        <v>0</v>
      </c>
      <c r="BS37" s="69">
        <f t="shared" si="33"/>
        <v>0</v>
      </c>
      <c r="BT37" s="69">
        <f t="shared" si="33"/>
        <v>0</v>
      </c>
      <c r="BU37" s="69">
        <f t="shared" si="33"/>
        <v>0</v>
      </c>
      <c r="BV37" s="73">
        <f t="shared" si="33"/>
        <v>0</v>
      </c>
      <c r="CB37" s="87">
        <f>IF('CRASH INPUT'!D38="EBLT",'CRASH INPUT'!B38,0)</f>
        <v>0</v>
      </c>
      <c r="CC37" s="73"/>
      <c r="CD37" s="74">
        <f t="shared" si="8"/>
        <v>1</v>
      </c>
      <c r="CE37" s="69">
        <f t="shared" si="34"/>
        <v>0</v>
      </c>
      <c r="CF37" s="69">
        <f t="shared" si="34"/>
        <v>0</v>
      </c>
      <c r="CG37" s="69">
        <f t="shared" si="34"/>
        <v>0</v>
      </c>
      <c r="CH37" s="69">
        <f t="shared" si="34"/>
        <v>0</v>
      </c>
      <c r="CI37" s="69">
        <f t="shared" si="34"/>
        <v>0</v>
      </c>
      <c r="CJ37" s="69">
        <f t="shared" si="34"/>
        <v>0</v>
      </c>
      <c r="CK37" s="69">
        <f t="shared" si="34"/>
        <v>0</v>
      </c>
      <c r="CL37" s="69">
        <f t="shared" si="34"/>
        <v>0</v>
      </c>
      <c r="CM37" s="69">
        <f t="shared" si="34"/>
        <v>0</v>
      </c>
      <c r="CN37" s="69">
        <f t="shared" si="34"/>
        <v>0</v>
      </c>
      <c r="CO37" s="69">
        <f t="shared" si="35"/>
        <v>0</v>
      </c>
      <c r="CP37" s="69">
        <f t="shared" si="35"/>
        <v>0</v>
      </c>
      <c r="CQ37" s="69">
        <f t="shared" si="35"/>
        <v>0</v>
      </c>
      <c r="CR37" s="69">
        <f t="shared" si="35"/>
        <v>0</v>
      </c>
      <c r="CS37" s="69">
        <f t="shared" si="35"/>
        <v>0</v>
      </c>
      <c r="CT37" s="69">
        <f t="shared" si="35"/>
        <v>0</v>
      </c>
      <c r="CU37" s="69">
        <f t="shared" si="35"/>
        <v>0</v>
      </c>
      <c r="CV37" s="69">
        <f t="shared" si="35"/>
        <v>0</v>
      </c>
      <c r="CW37" s="69">
        <f t="shared" si="35"/>
        <v>0</v>
      </c>
      <c r="CX37" s="69">
        <f t="shared" si="35"/>
        <v>0</v>
      </c>
      <c r="CY37" s="69">
        <f t="shared" si="36"/>
        <v>0</v>
      </c>
      <c r="CZ37" s="69">
        <f t="shared" si="36"/>
        <v>0</v>
      </c>
      <c r="DA37" s="69">
        <f t="shared" si="36"/>
        <v>0</v>
      </c>
      <c r="DB37" s="69">
        <f t="shared" si="36"/>
        <v>0</v>
      </c>
      <c r="DC37" s="69">
        <f t="shared" si="36"/>
        <v>0</v>
      </c>
      <c r="DD37" s="69">
        <f t="shared" si="36"/>
        <v>0</v>
      </c>
      <c r="DE37" s="69">
        <f t="shared" si="36"/>
        <v>0</v>
      </c>
      <c r="DF37" s="69">
        <f t="shared" si="36"/>
        <v>0</v>
      </c>
      <c r="DG37" s="69">
        <f t="shared" si="36"/>
        <v>0</v>
      </c>
      <c r="DH37" s="73">
        <f t="shared" si="36"/>
        <v>0</v>
      </c>
      <c r="DN37" s="87">
        <f>IF('CRASH INPUT'!D38="WBLT",'CRASH INPUT'!B38,0)</f>
        <v>0</v>
      </c>
      <c r="DO37" s="73"/>
      <c r="DP37" s="74">
        <f t="shared" si="12"/>
        <v>1</v>
      </c>
      <c r="DQ37" s="69">
        <f t="shared" si="37"/>
        <v>0</v>
      </c>
      <c r="DR37" s="69">
        <f t="shared" si="37"/>
        <v>0</v>
      </c>
      <c r="DS37" s="69">
        <f t="shared" si="37"/>
        <v>0</v>
      </c>
      <c r="DT37" s="69">
        <f t="shared" si="37"/>
        <v>0</v>
      </c>
      <c r="DU37" s="69">
        <f t="shared" si="37"/>
        <v>0</v>
      </c>
      <c r="DV37" s="69">
        <f t="shared" si="37"/>
        <v>0</v>
      </c>
      <c r="DW37" s="69">
        <f t="shared" si="37"/>
        <v>0</v>
      </c>
      <c r="DX37" s="69">
        <f t="shared" si="37"/>
        <v>0</v>
      </c>
      <c r="DY37" s="69">
        <f t="shared" si="37"/>
        <v>0</v>
      </c>
      <c r="DZ37" s="69">
        <f t="shared" si="37"/>
        <v>0</v>
      </c>
      <c r="EA37" s="69">
        <f t="shared" si="38"/>
        <v>0</v>
      </c>
      <c r="EB37" s="69">
        <f t="shared" si="38"/>
        <v>0</v>
      </c>
      <c r="EC37" s="69">
        <f t="shared" si="38"/>
        <v>0</v>
      </c>
      <c r="ED37" s="69">
        <f t="shared" si="38"/>
        <v>0</v>
      </c>
      <c r="EE37" s="69">
        <f t="shared" si="38"/>
        <v>0</v>
      </c>
      <c r="EF37" s="69">
        <f t="shared" si="38"/>
        <v>0</v>
      </c>
      <c r="EG37" s="69">
        <f t="shared" si="38"/>
        <v>0</v>
      </c>
      <c r="EH37" s="69">
        <f t="shared" si="38"/>
        <v>0</v>
      </c>
      <c r="EI37" s="69">
        <f t="shared" si="38"/>
        <v>0</v>
      </c>
      <c r="EJ37" s="69">
        <f t="shared" si="38"/>
        <v>0</v>
      </c>
      <c r="EK37" s="69">
        <f t="shared" si="39"/>
        <v>0</v>
      </c>
      <c r="EL37" s="69">
        <f t="shared" si="39"/>
        <v>0</v>
      </c>
      <c r="EM37" s="69">
        <f t="shared" si="39"/>
        <v>0</v>
      </c>
      <c r="EN37" s="69">
        <f t="shared" si="39"/>
        <v>0</v>
      </c>
      <c r="EO37" s="69">
        <f t="shared" si="39"/>
        <v>0</v>
      </c>
      <c r="EP37" s="69">
        <f t="shared" si="39"/>
        <v>0</v>
      </c>
      <c r="EQ37" s="69">
        <f t="shared" si="39"/>
        <v>0</v>
      </c>
      <c r="ER37" s="69">
        <f t="shared" si="39"/>
        <v>0</v>
      </c>
      <c r="ES37" s="69">
        <f t="shared" si="39"/>
        <v>0</v>
      </c>
      <c r="ET37" s="73">
        <f t="shared" si="39"/>
        <v>0</v>
      </c>
    </row>
    <row r="38" spans="1:153" ht="15" thickBot="1" x14ac:dyDescent="0.35">
      <c r="D38" s="87">
        <f>IF('CRASH INPUT'!D39="NBLT",'CRASH INPUT'!B39,0)</f>
        <v>0</v>
      </c>
      <c r="E38" s="78"/>
      <c r="F38" s="80">
        <f t="shared" si="0"/>
        <v>1</v>
      </c>
      <c r="G38" s="79">
        <f t="shared" si="28"/>
        <v>0</v>
      </c>
      <c r="H38" s="79">
        <f t="shared" si="28"/>
        <v>0</v>
      </c>
      <c r="I38" s="79">
        <f t="shared" si="28"/>
        <v>0</v>
      </c>
      <c r="J38" s="79">
        <f t="shared" si="28"/>
        <v>0</v>
      </c>
      <c r="K38" s="79">
        <f t="shared" si="28"/>
        <v>0</v>
      </c>
      <c r="L38" s="79">
        <f t="shared" si="28"/>
        <v>0</v>
      </c>
      <c r="M38" s="79">
        <f t="shared" si="28"/>
        <v>0</v>
      </c>
      <c r="N38" s="79">
        <f t="shared" si="28"/>
        <v>0</v>
      </c>
      <c r="O38" s="79">
        <f t="shared" si="28"/>
        <v>0</v>
      </c>
      <c r="P38" s="79">
        <f t="shared" si="28"/>
        <v>0</v>
      </c>
      <c r="Q38" s="79">
        <f t="shared" si="29"/>
        <v>0</v>
      </c>
      <c r="R38" s="79">
        <f t="shared" si="29"/>
        <v>0</v>
      </c>
      <c r="S38" s="79">
        <f t="shared" si="29"/>
        <v>0</v>
      </c>
      <c r="T38" s="79">
        <f t="shared" si="29"/>
        <v>0</v>
      </c>
      <c r="U38" s="79">
        <f t="shared" si="29"/>
        <v>0</v>
      </c>
      <c r="V38" s="79">
        <f t="shared" si="29"/>
        <v>0</v>
      </c>
      <c r="W38" s="79">
        <f t="shared" si="29"/>
        <v>0</v>
      </c>
      <c r="X38" s="79">
        <f t="shared" si="29"/>
        <v>0</v>
      </c>
      <c r="Y38" s="79">
        <f t="shared" si="29"/>
        <v>0</v>
      </c>
      <c r="Z38" s="79">
        <f t="shared" si="29"/>
        <v>0</v>
      </c>
      <c r="AA38" s="79">
        <f t="shared" si="30"/>
        <v>0</v>
      </c>
      <c r="AB38" s="79">
        <f t="shared" si="30"/>
        <v>0</v>
      </c>
      <c r="AC38" s="79">
        <f t="shared" si="30"/>
        <v>0</v>
      </c>
      <c r="AD38" s="79">
        <f t="shared" si="30"/>
        <v>0</v>
      </c>
      <c r="AE38" s="79">
        <f t="shared" si="30"/>
        <v>0</v>
      </c>
      <c r="AF38" s="79">
        <f t="shared" si="30"/>
        <v>0</v>
      </c>
      <c r="AG38" s="79">
        <f t="shared" si="30"/>
        <v>0</v>
      </c>
      <c r="AH38" s="79">
        <f t="shared" si="30"/>
        <v>0</v>
      </c>
      <c r="AI38" s="79">
        <f t="shared" si="30"/>
        <v>0</v>
      </c>
      <c r="AJ38" s="79">
        <f t="shared" si="30"/>
        <v>0</v>
      </c>
      <c r="AK38" s="348" t="s">
        <v>167</v>
      </c>
      <c r="AL38" s="349"/>
      <c r="AM38" s="350"/>
      <c r="AP38" s="87">
        <f>IF('CRASH INPUT'!D39="SBLT",'CRASH INPUT'!B39,0)</f>
        <v>0</v>
      </c>
      <c r="AQ38" s="78"/>
      <c r="AR38" s="80">
        <f t="shared" si="4"/>
        <v>1</v>
      </c>
      <c r="AS38" s="79">
        <f t="shared" si="31"/>
        <v>0</v>
      </c>
      <c r="AT38" s="79">
        <f t="shared" si="31"/>
        <v>0</v>
      </c>
      <c r="AU38" s="79">
        <f t="shared" si="31"/>
        <v>0</v>
      </c>
      <c r="AV38" s="79">
        <f t="shared" si="31"/>
        <v>0</v>
      </c>
      <c r="AW38" s="79">
        <f t="shared" si="31"/>
        <v>0</v>
      </c>
      <c r="AX38" s="79">
        <f t="shared" si="31"/>
        <v>0</v>
      </c>
      <c r="AY38" s="79">
        <f t="shared" si="31"/>
        <v>0</v>
      </c>
      <c r="AZ38" s="79">
        <f t="shared" si="31"/>
        <v>0</v>
      </c>
      <c r="BA38" s="79">
        <f t="shared" si="31"/>
        <v>0</v>
      </c>
      <c r="BB38" s="79">
        <f t="shared" si="31"/>
        <v>0</v>
      </c>
      <c r="BC38" s="79">
        <f t="shared" si="32"/>
        <v>0</v>
      </c>
      <c r="BD38" s="79">
        <f t="shared" si="32"/>
        <v>0</v>
      </c>
      <c r="BE38" s="79">
        <f t="shared" si="32"/>
        <v>0</v>
      </c>
      <c r="BF38" s="79">
        <f t="shared" si="32"/>
        <v>0</v>
      </c>
      <c r="BG38" s="79">
        <f t="shared" si="32"/>
        <v>0</v>
      </c>
      <c r="BH38" s="79">
        <f t="shared" si="32"/>
        <v>0</v>
      </c>
      <c r="BI38" s="79">
        <f t="shared" si="32"/>
        <v>0</v>
      </c>
      <c r="BJ38" s="79">
        <f t="shared" si="32"/>
        <v>0</v>
      </c>
      <c r="BK38" s="79">
        <f t="shared" si="32"/>
        <v>0</v>
      </c>
      <c r="BL38" s="79">
        <f t="shared" si="32"/>
        <v>0</v>
      </c>
      <c r="BM38" s="79">
        <f t="shared" si="33"/>
        <v>0</v>
      </c>
      <c r="BN38" s="79">
        <f t="shared" si="33"/>
        <v>0</v>
      </c>
      <c r="BO38" s="79">
        <f t="shared" si="33"/>
        <v>0</v>
      </c>
      <c r="BP38" s="79">
        <f t="shared" si="33"/>
        <v>0</v>
      </c>
      <c r="BQ38" s="79">
        <f t="shared" si="33"/>
        <v>0</v>
      </c>
      <c r="BR38" s="79">
        <f t="shared" si="33"/>
        <v>0</v>
      </c>
      <c r="BS38" s="79">
        <f t="shared" si="33"/>
        <v>0</v>
      </c>
      <c r="BT38" s="79">
        <f t="shared" si="33"/>
        <v>0</v>
      </c>
      <c r="BU38" s="79">
        <f t="shared" si="33"/>
        <v>0</v>
      </c>
      <c r="BV38" s="79">
        <f t="shared" si="33"/>
        <v>0</v>
      </c>
      <c r="BW38" s="348" t="s">
        <v>168</v>
      </c>
      <c r="BX38" s="349"/>
      <c r="BY38" s="350"/>
      <c r="CB38" s="87">
        <f>IF('CRASH INPUT'!D39="EBLT",'CRASH INPUT'!B39,0)</f>
        <v>0</v>
      </c>
      <c r="CC38" s="78"/>
      <c r="CD38" s="80">
        <f t="shared" si="8"/>
        <v>1</v>
      </c>
      <c r="CE38" s="79">
        <f t="shared" si="34"/>
        <v>0</v>
      </c>
      <c r="CF38" s="79">
        <f t="shared" si="34"/>
        <v>0</v>
      </c>
      <c r="CG38" s="79">
        <f t="shared" si="34"/>
        <v>0</v>
      </c>
      <c r="CH38" s="79">
        <f t="shared" si="34"/>
        <v>0</v>
      </c>
      <c r="CI38" s="79">
        <f t="shared" si="34"/>
        <v>0</v>
      </c>
      <c r="CJ38" s="79">
        <f t="shared" si="34"/>
        <v>0</v>
      </c>
      <c r="CK38" s="79">
        <f t="shared" si="34"/>
        <v>0</v>
      </c>
      <c r="CL38" s="79">
        <f t="shared" si="34"/>
        <v>0</v>
      </c>
      <c r="CM38" s="79">
        <f t="shared" si="34"/>
        <v>0</v>
      </c>
      <c r="CN38" s="79">
        <f t="shared" si="34"/>
        <v>0</v>
      </c>
      <c r="CO38" s="79">
        <f t="shared" si="35"/>
        <v>0</v>
      </c>
      <c r="CP38" s="79">
        <f t="shared" si="35"/>
        <v>0</v>
      </c>
      <c r="CQ38" s="79">
        <f t="shared" si="35"/>
        <v>0</v>
      </c>
      <c r="CR38" s="79">
        <f t="shared" si="35"/>
        <v>0</v>
      </c>
      <c r="CS38" s="79">
        <f t="shared" si="35"/>
        <v>0</v>
      </c>
      <c r="CT38" s="79">
        <f t="shared" si="35"/>
        <v>0</v>
      </c>
      <c r="CU38" s="79">
        <f t="shared" si="35"/>
        <v>0</v>
      </c>
      <c r="CV38" s="79">
        <f t="shared" si="35"/>
        <v>0</v>
      </c>
      <c r="CW38" s="79">
        <f t="shared" si="35"/>
        <v>0</v>
      </c>
      <c r="CX38" s="79">
        <f t="shared" si="35"/>
        <v>0</v>
      </c>
      <c r="CY38" s="79">
        <f t="shared" si="36"/>
        <v>0</v>
      </c>
      <c r="CZ38" s="79">
        <f t="shared" si="36"/>
        <v>0</v>
      </c>
      <c r="DA38" s="79">
        <f t="shared" si="36"/>
        <v>0</v>
      </c>
      <c r="DB38" s="79">
        <f t="shared" si="36"/>
        <v>0</v>
      </c>
      <c r="DC38" s="79">
        <f t="shared" si="36"/>
        <v>0</v>
      </c>
      <c r="DD38" s="79">
        <f t="shared" si="36"/>
        <v>0</v>
      </c>
      <c r="DE38" s="79">
        <f t="shared" si="36"/>
        <v>0</v>
      </c>
      <c r="DF38" s="79">
        <f t="shared" si="36"/>
        <v>0</v>
      </c>
      <c r="DG38" s="79">
        <f t="shared" si="36"/>
        <v>0</v>
      </c>
      <c r="DH38" s="79">
        <f t="shared" si="36"/>
        <v>0</v>
      </c>
      <c r="DI38" s="348" t="s">
        <v>169</v>
      </c>
      <c r="DJ38" s="349"/>
      <c r="DK38" s="350"/>
      <c r="DN38" s="87">
        <f>IF('CRASH INPUT'!D39="WBLT",'CRASH INPUT'!B39,0)</f>
        <v>0</v>
      </c>
      <c r="DO38" s="78"/>
      <c r="DP38" s="80">
        <f t="shared" si="12"/>
        <v>1</v>
      </c>
      <c r="DQ38" s="79">
        <f t="shared" si="37"/>
        <v>0</v>
      </c>
      <c r="DR38" s="79">
        <f t="shared" si="37"/>
        <v>0</v>
      </c>
      <c r="DS38" s="79">
        <f t="shared" si="37"/>
        <v>0</v>
      </c>
      <c r="DT38" s="79">
        <f t="shared" si="37"/>
        <v>0</v>
      </c>
      <c r="DU38" s="79">
        <f t="shared" si="37"/>
        <v>0</v>
      </c>
      <c r="DV38" s="79">
        <f t="shared" si="37"/>
        <v>0</v>
      </c>
      <c r="DW38" s="79">
        <f t="shared" si="37"/>
        <v>0</v>
      </c>
      <c r="DX38" s="79">
        <f t="shared" si="37"/>
        <v>0</v>
      </c>
      <c r="DY38" s="79">
        <f t="shared" si="37"/>
        <v>0</v>
      </c>
      <c r="DZ38" s="79">
        <f t="shared" si="37"/>
        <v>0</v>
      </c>
      <c r="EA38" s="79">
        <f t="shared" si="38"/>
        <v>0</v>
      </c>
      <c r="EB38" s="79">
        <f t="shared" si="38"/>
        <v>0</v>
      </c>
      <c r="EC38" s="79">
        <f t="shared" si="38"/>
        <v>0</v>
      </c>
      <c r="ED38" s="79">
        <f t="shared" si="38"/>
        <v>0</v>
      </c>
      <c r="EE38" s="79">
        <f t="shared" si="38"/>
        <v>0</v>
      </c>
      <c r="EF38" s="79">
        <f t="shared" si="38"/>
        <v>0</v>
      </c>
      <c r="EG38" s="79">
        <f t="shared" si="38"/>
        <v>0</v>
      </c>
      <c r="EH38" s="79">
        <f t="shared" si="38"/>
        <v>0</v>
      </c>
      <c r="EI38" s="79">
        <f t="shared" si="38"/>
        <v>0</v>
      </c>
      <c r="EJ38" s="79">
        <f t="shared" si="38"/>
        <v>0</v>
      </c>
      <c r="EK38" s="79">
        <f t="shared" si="39"/>
        <v>0</v>
      </c>
      <c r="EL38" s="79">
        <f t="shared" si="39"/>
        <v>0</v>
      </c>
      <c r="EM38" s="79">
        <f t="shared" si="39"/>
        <v>0</v>
      </c>
      <c r="EN38" s="79">
        <f t="shared" si="39"/>
        <v>0</v>
      </c>
      <c r="EO38" s="79">
        <f t="shared" si="39"/>
        <v>0</v>
      </c>
      <c r="EP38" s="79">
        <f t="shared" si="39"/>
        <v>0</v>
      </c>
      <c r="EQ38" s="79">
        <f t="shared" si="39"/>
        <v>0</v>
      </c>
      <c r="ER38" s="79">
        <f t="shared" si="39"/>
        <v>0</v>
      </c>
      <c r="ES38" s="79">
        <f t="shared" si="39"/>
        <v>0</v>
      </c>
      <c r="ET38" s="78">
        <f t="shared" si="39"/>
        <v>0</v>
      </c>
      <c r="EU38" s="348" t="s">
        <v>169</v>
      </c>
      <c r="EV38" s="349"/>
      <c r="EW38" s="350"/>
    </row>
    <row r="39" spans="1:153" ht="15" thickBot="1" x14ac:dyDescent="0.35">
      <c r="AK39" s="74" t="s">
        <v>174</v>
      </c>
      <c r="AL39" s="69" t="s">
        <v>173</v>
      </c>
      <c r="AM39" s="73" t="s">
        <v>172</v>
      </c>
      <c r="BW39" s="74" t="s">
        <v>174</v>
      </c>
      <c r="BX39" s="69" t="s">
        <v>173</v>
      </c>
      <c r="BY39" s="73" t="s">
        <v>172</v>
      </c>
      <c r="DI39" s="74" t="s">
        <v>174</v>
      </c>
      <c r="DJ39" s="69" t="s">
        <v>173</v>
      </c>
      <c r="DK39" s="73" t="s">
        <v>172</v>
      </c>
      <c r="EU39" s="74" t="s">
        <v>174</v>
      </c>
      <c r="EV39" s="69" t="s">
        <v>173</v>
      </c>
      <c r="EW39" s="73" t="s">
        <v>172</v>
      </c>
    </row>
    <row r="40" spans="1:153" x14ac:dyDescent="0.3">
      <c r="F40" s="77"/>
      <c r="G40" s="89">
        <f t="shared" ref="G40:AJ40" si="40">MAX(G9:G38)</f>
        <v>0</v>
      </c>
      <c r="H40" s="89">
        <f t="shared" si="40"/>
        <v>0</v>
      </c>
      <c r="I40" s="89">
        <f t="shared" si="40"/>
        <v>0</v>
      </c>
      <c r="J40" s="89">
        <f t="shared" si="40"/>
        <v>0</v>
      </c>
      <c r="K40" s="89">
        <f t="shared" si="40"/>
        <v>0</v>
      </c>
      <c r="L40" s="89">
        <f t="shared" si="40"/>
        <v>0</v>
      </c>
      <c r="M40" s="89">
        <f t="shared" si="40"/>
        <v>0</v>
      </c>
      <c r="N40" s="89">
        <f t="shared" si="40"/>
        <v>0</v>
      </c>
      <c r="O40" s="89">
        <f t="shared" si="40"/>
        <v>0</v>
      </c>
      <c r="P40" s="89">
        <f t="shared" si="40"/>
        <v>0</v>
      </c>
      <c r="Q40" s="89">
        <f t="shared" si="40"/>
        <v>0</v>
      </c>
      <c r="R40" s="89">
        <f t="shared" si="40"/>
        <v>0</v>
      </c>
      <c r="S40" s="89">
        <f t="shared" si="40"/>
        <v>0</v>
      </c>
      <c r="T40" s="89">
        <f t="shared" si="40"/>
        <v>0</v>
      </c>
      <c r="U40" s="89">
        <f t="shared" si="40"/>
        <v>0</v>
      </c>
      <c r="V40" s="89">
        <f t="shared" si="40"/>
        <v>0</v>
      </c>
      <c r="W40" s="89">
        <f t="shared" si="40"/>
        <v>0</v>
      </c>
      <c r="X40" s="89">
        <f t="shared" si="40"/>
        <v>0</v>
      </c>
      <c r="Y40" s="89">
        <f t="shared" si="40"/>
        <v>0</v>
      </c>
      <c r="Z40" s="89">
        <f t="shared" si="40"/>
        <v>0</v>
      </c>
      <c r="AA40" s="89">
        <f t="shared" si="40"/>
        <v>0</v>
      </c>
      <c r="AB40" s="89">
        <f t="shared" si="40"/>
        <v>0</v>
      </c>
      <c r="AC40" s="89">
        <f t="shared" si="40"/>
        <v>0</v>
      </c>
      <c r="AD40" s="89">
        <f t="shared" si="40"/>
        <v>0</v>
      </c>
      <c r="AE40" s="89">
        <f t="shared" si="40"/>
        <v>0</v>
      </c>
      <c r="AF40" s="89">
        <f t="shared" si="40"/>
        <v>0</v>
      </c>
      <c r="AG40" s="89">
        <f t="shared" si="40"/>
        <v>0</v>
      </c>
      <c r="AH40" s="89">
        <f t="shared" si="40"/>
        <v>0</v>
      </c>
      <c r="AI40" s="89">
        <f t="shared" si="40"/>
        <v>0</v>
      </c>
      <c r="AJ40" s="89">
        <f t="shared" si="40"/>
        <v>0</v>
      </c>
      <c r="AK40" s="87">
        <f>'Calc Sheet'!AJ40</f>
        <v>0</v>
      </c>
      <c r="AL40" s="69">
        <f>IF(AK40=0,0,365)</f>
        <v>0</v>
      </c>
      <c r="AM40" s="73">
        <f>IF(AK40=0,0,730)</f>
        <v>0</v>
      </c>
      <c r="AN40" s="88"/>
      <c r="AR40" s="77"/>
      <c r="AS40" s="89">
        <f t="shared" ref="AS40:BV40" si="41">MAX(AS9:AS38)</f>
        <v>0</v>
      </c>
      <c r="AT40" s="89">
        <f t="shared" si="41"/>
        <v>0</v>
      </c>
      <c r="AU40" s="89">
        <f t="shared" si="41"/>
        <v>0</v>
      </c>
      <c r="AV40" s="89">
        <f t="shared" si="41"/>
        <v>0</v>
      </c>
      <c r="AW40" s="89">
        <f t="shared" si="41"/>
        <v>0</v>
      </c>
      <c r="AX40" s="89">
        <f t="shared" si="41"/>
        <v>0</v>
      </c>
      <c r="AY40" s="89">
        <f t="shared" si="41"/>
        <v>0</v>
      </c>
      <c r="AZ40" s="89">
        <f t="shared" si="41"/>
        <v>0</v>
      </c>
      <c r="BA40" s="89">
        <f t="shared" si="41"/>
        <v>0</v>
      </c>
      <c r="BB40" s="89">
        <f t="shared" si="41"/>
        <v>0</v>
      </c>
      <c r="BC40" s="89">
        <f t="shared" si="41"/>
        <v>0</v>
      </c>
      <c r="BD40" s="89">
        <f t="shared" si="41"/>
        <v>0</v>
      </c>
      <c r="BE40" s="89">
        <f t="shared" si="41"/>
        <v>0</v>
      </c>
      <c r="BF40" s="89">
        <f t="shared" si="41"/>
        <v>0</v>
      </c>
      <c r="BG40" s="89">
        <f t="shared" si="41"/>
        <v>0</v>
      </c>
      <c r="BH40" s="89">
        <f t="shared" si="41"/>
        <v>0</v>
      </c>
      <c r="BI40" s="89">
        <f t="shared" si="41"/>
        <v>0</v>
      </c>
      <c r="BJ40" s="89">
        <f t="shared" si="41"/>
        <v>0</v>
      </c>
      <c r="BK40" s="89">
        <f t="shared" si="41"/>
        <v>0</v>
      </c>
      <c r="BL40" s="89">
        <f t="shared" si="41"/>
        <v>0</v>
      </c>
      <c r="BM40" s="89">
        <f t="shared" si="41"/>
        <v>0</v>
      </c>
      <c r="BN40" s="89">
        <f t="shared" si="41"/>
        <v>0</v>
      </c>
      <c r="BO40" s="89">
        <f t="shared" si="41"/>
        <v>0</v>
      </c>
      <c r="BP40" s="89">
        <f t="shared" si="41"/>
        <v>0</v>
      </c>
      <c r="BQ40" s="89">
        <f t="shared" si="41"/>
        <v>0</v>
      </c>
      <c r="BR40" s="89">
        <f t="shared" si="41"/>
        <v>0</v>
      </c>
      <c r="BS40" s="89">
        <f t="shared" si="41"/>
        <v>0</v>
      </c>
      <c r="BT40" s="89">
        <f t="shared" si="41"/>
        <v>0</v>
      </c>
      <c r="BU40" s="89">
        <f t="shared" si="41"/>
        <v>0</v>
      </c>
      <c r="BV40" s="89">
        <f t="shared" si="41"/>
        <v>0</v>
      </c>
      <c r="BW40" s="87">
        <f>'Calc Sheet'!BV40</f>
        <v>0</v>
      </c>
      <c r="BX40" s="69">
        <f t="shared" ref="BX40:BX69" si="42">IF(BW40=0,0,365)</f>
        <v>0</v>
      </c>
      <c r="BY40" s="73">
        <f t="shared" ref="BY40:BY69" si="43">IF(BW40=0,0,730)</f>
        <v>0</v>
      </c>
      <c r="BZ40" s="88"/>
      <c r="CD40" s="77"/>
      <c r="CE40" s="89">
        <f t="shared" ref="CE40:DH40" si="44">MAX(CE9:CE38)</f>
        <v>0</v>
      </c>
      <c r="CF40" s="89">
        <f t="shared" si="44"/>
        <v>0</v>
      </c>
      <c r="CG40" s="89">
        <f t="shared" si="44"/>
        <v>0</v>
      </c>
      <c r="CH40" s="89">
        <f t="shared" si="44"/>
        <v>0</v>
      </c>
      <c r="CI40" s="89">
        <f t="shared" si="44"/>
        <v>0</v>
      </c>
      <c r="CJ40" s="89">
        <f t="shared" si="44"/>
        <v>0</v>
      </c>
      <c r="CK40" s="89">
        <f t="shared" si="44"/>
        <v>0</v>
      </c>
      <c r="CL40" s="89">
        <f t="shared" si="44"/>
        <v>0</v>
      </c>
      <c r="CM40" s="89">
        <f t="shared" si="44"/>
        <v>0</v>
      </c>
      <c r="CN40" s="89">
        <f t="shared" si="44"/>
        <v>0</v>
      </c>
      <c r="CO40" s="89">
        <f t="shared" si="44"/>
        <v>0</v>
      </c>
      <c r="CP40" s="89">
        <f t="shared" si="44"/>
        <v>0</v>
      </c>
      <c r="CQ40" s="89">
        <f t="shared" si="44"/>
        <v>0</v>
      </c>
      <c r="CR40" s="89">
        <f t="shared" si="44"/>
        <v>0</v>
      </c>
      <c r="CS40" s="89">
        <f t="shared" si="44"/>
        <v>0</v>
      </c>
      <c r="CT40" s="89">
        <f t="shared" si="44"/>
        <v>0</v>
      </c>
      <c r="CU40" s="89">
        <f t="shared" si="44"/>
        <v>0</v>
      </c>
      <c r="CV40" s="89">
        <f t="shared" si="44"/>
        <v>0</v>
      </c>
      <c r="CW40" s="89">
        <f t="shared" si="44"/>
        <v>0</v>
      </c>
      <c r="CX40" s="89">
        <f t="shared" si="44"/>
        <v>0</v>
      </c>
      <c r="CY40" s="89">
        <f t="shared" si="44"/>
        <v>0</v>
      </c>
      <c r="CZ40" s="89">
        <f t="shared" si="44"/>
        <v>0</v>
      </c>
      <c r="DA40" s="89">
        <f t="shared" si="44"/>
        <v>0</v>
      </c>
      <c r="DB40" s="89">
        <f t="shared" si="44"/>
        <v>0</v>
      </c>
      <c r="DC40" s="89">
        <f t="shared" si="44"/>
        <v>0</v>
      </c>
      <c r="DD40" s="89">
        <f t="shared" si="44"/>
        <v>0</v>
      </c>
      <c r="DE40" s="89">
        <f t="shared" si="44"/>
        <v>0</v>
      </c>
      <c r="DF40" s="89">
        <f t="shared" si="44"/>
        <v>0</v>
      </c>
      <c r="DG40" s="89">
        <f t="shared" si="44"/>
        <v>0</v>
      </c>
      <c r="DH40" s="89">
        <f t="shared" si="44"/>
        <v>0</v>
      </c>
      <c r="DI40" s="87">
        <f>'Calc Sheet'!DH40</f>
        <v>0</v>
      </c>
      <c r="DJ40" s="69">
        <f t="shared" ref="DJ40:DJ69" si="45">IF(DI40=0,0,365)</f>
        <v>0</v>
      </c>
      <c r="DK40" s="73">
        <f t="shared" ref="DK40:DK69" si="46">IF(DI40=0,0,730)</f>
        <v>0</v>
      </c>
      <c r="DL40" s="88"/>
      <c r="DP40" s="77"/>
      <c r="DQ40" s="89">
        <f t="shared" ref="DQ40:ET40" si="47">MAX(DQ9:DQ38)</f>
        <v>0</v>
      </c>
      <c r="DR40" s="89">
        <f t="shared" si="47"/>
        <v>0</v>
      </c>
      <c r="DS40" s="89">
        <f t="shared" si="47"/>
        <v>0</v>
      </c>
      <c r="DT40" s="89">
        <f t="shared" si="47"/>
        <v>0</v>
      </c>
      <c r="DU40" s="89">
        <f t="shared" si="47"/>
        <v>0</v>
      </c>
      <c r="DV40" s="89">
        <f t="shared" si="47"/>
        <v>0</v>
      </c>
      <c r="DW40" s="89">
        <f t="shared" si="47"/>
        <v>0</v>
      </c>
      <c r="DX40" s="89">
        <f t="shared" si="47"/>
        <v>0</v>
      </c>
      <c r="DY40" s="89">
        <f t="shared" si="47"/>
        <v>0</v>
      </c>
      <c r="DZ40" s="89">
        <f t="shared" si="47"/>
        <v>0</v>
      </c>
      <c r="EA40" s="89">
        <f t="shared" si="47"/>
        <v>0</v>
      </c>
      <c r="EB40" s="89">
        <f t="shared" si="47"/>
        <v>0</v>
      </c>
      <c r="EC40" s="89">
        <f t="shared" si="47"/>
        <v>0</v>
      </c>
      <c r="ED40" s="89">
        <f t="shared" si="47"/>
        <v>0</v>
      </c>
      <c r="EE40" s="89">
        <f t="shared" si="47"/>
        <v>0</v>
      </c>
      <c r="EF40" s="89">
        <f t="shared" si="47"/>
        <v>0</v>
      </c>
      <c r="EG40" s="89">
        <f t="shared" si="47"/>
        <v>0</v>
      </c>
      <c r="EH40" s="89">
        <f t="shared" si="47"/>
        <v>0</v>
      </c>
      <c r="EI40" s="89">
        <f t="shared" si="47"/>
        <v>0</v>
      </c>
      <c r="EJ40" s="89">
        <f t="shared" si="47"/>
        <v>0</v>
      </c>
      <c r="EK40" s="89">
        <f t="shared" si="47"/>
        <v>0</v>
      </c>
      <c r="EL40" s="89">
        <f t="shared" si="47"/>
        <v>0</v>
      </c>
      <c r="EM40" s="89">
        <f t="shared" si="47"/>
        <v>0</v>
      </c>
      <c r="EN40" s="89">
        <f t="shared" si="47"/>
        <v>0</v>
      </c>
      <c r="EO40" s="89">
        <f t="shared" si="47"/>
        <v>0</v>
      </c>
      <c r="EP40" s="89">
        <f t="shared" si="47"/>
        <v>0</v>
      </c>
      <c r="EQ40" s="89">
        <f t="shared" si="47"/>
        <v>0</v>
      </c>
      <c r="ER40" s="89">
        <f t="shared" si="47"/>
        <v>0</v>
      </c>
      <c r="ES40" s="89">
        <f t="shared" si="47"/>
        <v>0</v>
      </c>
      <c r="ET40" s="90">
        <f t="shared" si="47"/>
        <v>0</v>
      </c>
      <c r="EU40" s="87">
        <f>ET40</f>
        <v>0</v>
      </c>
      <c r="EV40" s="69">
        <f t="shared" ref="EV40:EV69" si="48">IF(EU40=0,0,365)</f>
        <v>0</v>
      </c>
      <c r="EW40" s="73">
        <f t="shared" ref="EW40:EW69" si="49">IF(EU40=0,0,730)</f>
        <v>0</v>
      </c>
    </row>
    <row r="41" spans="1:153" x14ac:dyDescent="0.3">
      <c r="F41" s="74"/>
      <c r="G41" s="81">
        <f t="shared" ref="G41:AI41" si="50">G40-H40</f>
        <v>0</v>
      </c>
      <c r="H41" s="81">
        <f t="shared" si="50"/>
        <v>0</v>
      </c>
      <c r="I41" s="81">
        <f t="shared" si="50"/>
        <v>0</v>
      </c>
      <c r="J41" s="81">
        <f t="shared" si="50"/>
        <v>0</v>
      </c>
      <c r="K41" s="69">
        <f t="shared" si="50"/>
        <v>0</v>
      </c>
      <c r="L41" s="69">
        <f t="shared" si="50"/>
        <v>0</v>
      </c>
      <c r="M41" s="69">
        <f t="shared" si="50"/>
        <v>0</v>
      </c>
      <c r="N41" s="69">
        <f t="shared" si="50"/>
        <v>0</v>
      </c>
      <c r="O41" s="69">
        <f t="shared" si="50"/>
        <v>0</v>
      </c>
      <c r="P41" s="69">
        <f t="shared" si="50"/>
        <v>0</v>
      </c>
      <c r="Q41" s="69">
        <f t="shared" si="50"/>
        <v>0</v>
      </c>
      <c r="R41" s="69">
        <f t="shared" si="50"/>
        <v>0</v>
      </c>
      <c r="S41" s="69">
        <f t="shared" si="50"/>
        <v>0</v>
      </c>
      <c r="T41" s="69">
        <f t="shared" si="50"/>
        <v>0</v>
      </c>
      <c r="U41" s="69">
        <f t="shared" si="50"/>
        <v>0</v>
      </c>
      <c r="V41" s="69">
        <f>V40-W40</f>
        <v>0</v>
      </c>
      <c r="W41" s="69">
        <f t="shared" si="50"/>
        <v>0</v>
      </c>
      <c r="X41" s="69">
        <f t="shared" si="50"/>
        <v>0</v>
      </c>
      <c r="Y41" s="69">
        <f t="shared" si="50"/>
        <v>0</v>
      </c>
      <c r="Z41" s="69">
        <f t="shared" si="50"/>
        <v>0</v>
      </c>
      <c r="AA41" s="69">
        <f t="shared" si="50"/>
        <v>0</v>
      </c>
      <c r="AB41" s="69">
        <f t="shared" si="50"/>
        <v>0</v>
      </c>
      <c r="AC41" s="69">
        <f t="shared" si="50"/>
        <v>0</v>
      </c>
      <c r="AD41" s="69">
        <f t="shared" si="50"/>
        <v>0</v>
      </c>
      <c r="AE41" s="69">
        <f t="shared" si="50"/>
        <v>0</v>
      </c>
      <c r="AF41" s="69">
        <f t="shared" si="50"/>
        <v>0</v>
      </c>
      <c r="AG41" s="69">
        <f t="shared" si="50"/>
        <v>0</v>
      </c>
      <c r="AH41" s="69">
        <f>AH40-AI40</f>
        <v>0</v>
      </c>
      <c r="AI41" s="69">
        <f t="shared" si="50"/>
        <v>0</v>
      </c>
      <c r="AK41" s="87">
        <f>'Calc Sheet'!AI40</f>
        <v>0</v>
      </c>
      <c r="AL41" s="69">
        <f t="shared" ref="AL41:AL69" si="51">IF(AK41=0,0,365)</f>
        <v>0</v>
      </c>
      <c r="AM41" s="73">
        <f t="shared" ref="AM41:AM69" si="52">IF(AK41=0,0,730)</f>
        <v>0</v>
      </c>
      <c r="AR41" s="74"/>
      <c r="AS41" s="81">
        <f t="shared" ref="AS41:BU41" si="53">AS40-AT40</f>
        <v>0</v>
      </c>
      <c r="AT41" s="81">
        <f t="shared" si="53"/>
        <v>0</v>
      </c>
      <c r="AU41" s="81">
        <f t="shared" si="53"/>
        <v>0</v>
      </c>
      <c r="AV41" s="81">
        <f t="shared" si="53"/>
        <v>0</v>
      </c>
      <c r="AW41" s="69">
        <f t="shared" si="53"/>
        <v>0</v>
      </c>
      <c r="AX41" s="69">
        <f t="shared" si="53"/>
        <v>0</v>
      </c>
      <c r="AY41" s="69">
        <f t="shared" si="53"/>
        <v>0</v>
      </c>
      <c r="AZ41" s="69">
        <f t="shared" si="53"/>
        <v>0</v>
      </c>
      <c r="BA41" s="69">
        <f t="shared" si="53"/>
        <v>0</v>
      </c>
      <c r="BB41" s="69">
        <f t="shared" si="53"/>
        <v>0</v>
      </c>
      <c r="BC41" s="69">
        <f t="shared" si="53"/>
        <v>0</v>
      </c>
      <c r="BD41" s="69">
        <f t="shared" si="53"/>
        <v>0</v>
      </c>
      <c r="BE41" s="69">
        <f t="shared" si="53"/>
        <v>0</v>
      </c>
      <c r="BF41" s="69">
        <f t="shared" si="53"/>
        <v>0</v>
      </c>
      <c r="BG41" s="69">
        <f t="shared" si="53"/>
        <v>0</v>
      </c>
      <c r="BH41" s="69">
        <f t="shared" si="53"/>
        <v>0</v>
      </c>
      <c r="BI41" s="69">
        <f t="shared" si="53"/>
        <v>0</v>
      </c>
      <c r="BJ41" s="69">
        <f t="shared" si="53"/>
        <v>0</v>
      </c>
      <c r="BK41" s="69">
        <f t="shared" si="53"/>
        <v>0</v>
      </c>
      <c r="BL41" s="69">
        <f t="shared" si="53"/>
        <v>0</v>
      </c>
      <c r="BM41" s="69">
        <f t="shared" si="53"/>
        <v>0</v>
      </c>
      <c r="BN41" s="69">
        <f t="shared" si="53"/>
        <v>0</v>
      </c>
      <c r="BO41" s="69">
        <f t="shared" si="53"/>
        <v>0</v>
      </c>
      <c r="BP41" s="69">
        <f t="shared" si="53"/>
        <v>0</v>
      </c>
      <c r="BQ41" s="69">
        <f t="shared" si="53"/>
        <v>0</v>
      </c>
      <c r="BR41" s="69">
        <f t="shared" si="53"/>
        <v>0</v>
      </c>
      <c r="BS41" s="69">
        <f t="shared" si="53"/>
        <v>0</v>
      </c>
      <c r="BT41" s="69">
        <f t="shared" si="53"/>
        <v>0</v>
      </c>
      <c r="BU41" s="69">
        <f t="shared" si="53"/>
        <v>0</v>
      </c>
      <c r="BW41" s="87">
        <f>'Calc Sheet'!BU40</f>
        <v>0</v>
      </c>
      <c r="BX41" s="69">
        <f t="shared" si="42"/>
        <v>0</v>
      </c>
      <c r="BY41" s="73">
        <f t="shared" si="43"/>
        <v>0</v>
      </c>
      <c r="CD41" s="74"/>
      <c r="CE41" s="81">
        <f t="shared" ref="CE41:DG41" si="54">CE40-CF40</f>
        <v>0</v>
      </c>
      <c r="CF41" s="81">
        <f t="shared" si="54"/>
        <v>0</v>
      </c>
      <c r="CG41" s="81">
        <f t="shared" si="54"/>
        <v>0</v>
      </c>
      <c r="CH41" s="81">
        <f t="shared" si="54"/>
        <v>0</v>
      </c>
      <c r="CI41" s="69">
        <f t="shared" si="54"/>
        <v>0</v>
      </c>
      <c r="CJ41" s="69">
        <f t="shared" si="54"/>
        <v>0</v>
      </c>
      <c r="CK41" s="69">
        <f t="shared" si="54"/>
        <v>0</v>
      </c>
      <c r="CL41" s="69">
        <f t="shared" si="54"/>
        <v>0</v>
      </c>
      <c r="CM41" s="69">
        <f t="shared" si="54"/>
        <v>0</v>
      </c>
      <c r="CN41" s="69">
        <f t="shared" si="54"/>
        <v>0</v>
      </c>
      <c r="CO41" s="69">
        <f t="shared" si="54"/>
        <v>0</v>
      </c>
      <c r="CP41" s="69">
        <f t="shared" si="54"/>
        <v>0</v>
      </c>
      <c r="CQ41" s="69">
        <f t="shared" si="54"/>
        <v>0</v>
      </c>
      <c r="CR41" s="69">
        <f t="shared" si="54"/>
        <v>0</v>
      </c>
      <c r="CS41" s="69">
        <f t="shared" si="54"/>
        <v>0</v>
      </c>
      <c r="CT41" s="69">
        <f t="shared" si="54"/>
        <v>0</v>
      </c>
      <c r="CU41" s="69">
        <f t="shared" si="54"/>
        <v>0</v>
      </c>
      <c r="CV41" s="69">
        <f t="shared" si="54"/>
        <v>0</v>
      </c>
      <c r="CW41" s="69">
        <f t="shared" si="54"/>
        <v>0</v>
      </c>
      <c r="CX41" s="69">
        <f t="shared" si="54"/>
        <v>0</v>
      </c>
      <c r="CY41" s="69">
        <f t="shared" si="54"/>
        <v>0</v>
      </c>
      <c r="CZ41" s="69">
        <f t="shared" si="54"/>
        <v>0</v>
      </c>
      <c r="DA41" s="69">
        <f t="shared" si="54"/>
        <v>0</v>
      </c>
      <c r="DB41" s="69">
        <f t="shared" si="54"/>
        <v>0</v>
      </c>
      <c r="DC41" s="69">
        <f t="shared" si="54"/>
        <v>0</v>
      </c>
      <c r="DD41" s="69">
        <f t="shared" si="54"/>
        <v>0</v>
      </c>
      <c r="DE41" s="69">
        <f t="shared" si="54"/>
        <v>0</v>
      </c>
      <c r="DF41" s="69">
        <f t="shared" si="54"/>
        <v>0</v>
      </c>
      <c r="DG41" s="69">
        <f t="shared" si="54"/>
        <v>0</v>
      </c>
      <c r="DI41" s="87">
        <f>'Calc Sheet'!DG40</f>
        <v>0</v>
      </c>
      <c r="DJ41" s="69">
        <f t="shared" si="45"/>
        <v>0</v>
      </c>
      <c r="DK41" s="73">
        <f t="shared" si="46"/>
        <v>0</v>
      </c>
      <c r="DP41" s="74"/>
      <c r="DQ41" s="81">
        <f t="shared" ref="DQ41:ES41" si="55">DQ40-DR40</f>
        <v>0</v>
      </c>
      <c r="DR41" s="81">
        <f t="shared" si="55"/>
        <v>0</v>
      </c>
      <c r="DS41" s="81">
        <f t="shared" si="55"/>
        <v>0</v>
      </c>
      <c r="DT41" s="81">
        <f t="shared" si="55"/>
        <v>0</v>
      </c>
      <c r="DU41" s="69">
        <f t="shared" si="55"/>
        <v>0</v>
      </c>
      <c r="DV41" s="69">
        <f t="shared" si="55"/>
        <v>0</v>
      </c>
      <c r="DW41" s="69">
        <f t="shared" si="55"/>
        <v>0</v>
      </c>
      <c r="DX41" s="69">
        <f t="shared" si="55"/>
        <v>0</v>
      </c>
      <c r="DY41" s="69">
        <f t="shared" si="55"/>
        <v>0</v>
      </c>
      <c r="DZ41" s="69">
        <f t="shared" si="55"/>
        <v>0</v>
      </c>
      <c r="EA41" s="69">
        <f t="shared" si="55"/>
        <v>0</v>
      </c>
      <c r="EB41" s="69">
        <f t="shared" si="55"/>
        <v>0</v>
      </c>
      <c r="EC41" s="69">
        <f t="shared" si="55"/>
        <v>0</v>
      </c>
      <c r="ED41" s="69">
        <f t="shared" si="55"/>
        <v>0</v>
      </c>
      <c r="EE41" s="69">
        <f t="shared" si="55"/>
        <v>0</v>
      </c>
      <c r="EF41" s="69">
        <f t="shared" si="55"/>
        <v>0</v>
      </c>
      <c r="EG41" s="69">
        <f t="shared" si="55"/>
        <v>0</v>
      </c>
      <c r="EH41" s="69">
        <f t="shared" si="55"/>
        <v>0</v>
      </c>
      <c r="EI41" s="69">
        <f t="shared" si="55"/>
        <v>0</v>
      </c>
      <c r="EJ41" s="69">
        <f t="shared" si="55"/>
        <v>0</v>
      </c>
      <c r="EK41" s="69">
        <f t="shared" si="55"/>
        <v>0</v>
      </c>
      <c r="EL41" s="69">
        <f t="shared" si="55"/>
        <v>0</v>
      </c>
      <c r="EM41" s="69">
        <f t="shared" si="55"/>
        <v>0</v>
      </c>
      <c r="EN41" s="69">
        <f t="shared" si="55"/>
        <v>0</v>
      </c>
      <c r="EO41" s="69">
        <f t="shared" si="55"/>
        <v>0</v>
      </c>
      <c r="EP41" s="69">
        <f t="shared" si="55"/>
        <v>0</v>
      </c>
      <c r="EQ41" s="69">
        <f t="shared" si="55"/>
        <v>0</v>
      </c>
      <c r="ER41" s="69">
        <f t="shared" si="55"/>
        <v>0</v>
      </c>
      <c r="ES41" s="69">
        <f t="shared" si="55"/>
        <v>0</v>
      </c>
      <c r="ET41" s="73"/>
      <c r="EU41" s="87">
        <f>ES40</f>
        <v>0</v>
      </c>
      <c r="EV41" s="69">
        <f t="shared" si="48"/>
        <v>0</v>
      </c>
      <c r="EW41" s="73">
        <f t="shared" si="49"/>
        <v>0</v>
      </c>
    </row>
    <row r="42" spans="1:153" x14ac:dyDescent="0.3">
      <c r="F42" s="74"/>
      <c r="G42" s="81">
        <f t="shared" ref="G42:AH42" si="56">G40-I40</f>
        <v>0</v>
      </c>
      <c r="H42" s="81">
        <f t="shared" si="56"/>
        <v>0</v>
      </c>
      <c r="I42" s="81">
        <f t="shared" si="56"/>
        <v>0</v>
      </c>
      <c r="J42" s="81">
        <f t="shared" si="56"/>
        <v>0</v>
      </c>
      <c r="K42" s="69">
        <f t="shared" si="56"/>
        <v>0</v>
      </c>
      <c r="L42" s="69">
        <f t="shared" si="56"/>
        <v>0</v>
      </c>
      <c r="M42" s="69">
        <f t="shared" si="56"/>
        <v>0</v>
      </c>
      <c r="N42" s="69">
        <f t="shared" si="56"/>
        <v>0</v>
      </c>
      <c r="O42" s="69">
        <f t="shared" si="56"/>
        <v>0</v>
      </c>
      <c r="P42" s="69">
        <f t="shared" si="56"/>
        <v>0</v>
      </c>
      <c r="Q42" s="69">
        <f t="shared" si="56"/>
        <v>0</v>
      </c>
      <c r="R42" s="69">
        <f t="shared" si="56"/>
        <v>0</v>
      </c>
      <c r="S42" s="69">
        <f t="shared" si="56"/>
        <v>0</v>
      </c>
      <c r="T42" s="69">
        <f t="shared" si="56"/>
        <v>0</v>
      </c>
      <c r="U42" s="69">
        <f t="shared" si="56"/>
        <v>0</v>
      </c>
      <c r="V42" s="69">
        <f t="shared" si="56"/>
        <v>0</v>
      </c>
      <c r="W42" s="69">
        <f t="shared" si="56"/>
        <v>0</v>
      </c>
      <c r="X42" s="69">
        <f t="shared" si="56"/>
        <v>0</v>
      </c>
      <c r="Y42" s="69">
        <f t="shared" si="56"/>
        <v>0</v>
      </c>
      <c r="Z42" s="69">
        <f t="shared" si="56"/>
        <v>0</v>
      </c>
      <c r="AA42" s="69">
        <f t="shared" si="56"/>
        <v>0</v>
      </c>
      <c r="AB42" s="69">
        <f t="shared" si="56"/>
        <v>0</v>
      </c>
      <c r="AC42" s="69">
        <f t="shared" si="56"/>
        <v>0</v>
      </c>
      <c r="AD42" s="69">
        <f t="shared" si="56"/>
        <v>0</v>
      </c>
      <c r="AE42" s="69">
        <f t="shared" si="56"/>
        <v>0</v>
      </c>
      <c r="AF42" s="69">
        <f t="shared" si="56"/>
        <v>0</v>
      </c>
      <c r="AG42" s="69">
        <f t="shared" si="56"/>
        <v>0</v>
      </c>
      <c r="AH42" s="69">
        <f t="shared" si="56"/>
        <v>0</v>
      </c>
      <c r="AK42" s="87">
        <f>'Calc Sheet'!AH40</f>
        <v>0</v>
      </c>
      <c r="AL42" s="69">
        <f t="shared" si="51"/>
        <v>0</v>
      </c>
      <c r="AM42" s="73">
        <f t="shared" si="52"/>
        <v>0</v>
      </c>
      <c r="AR42" s="74"/>
      <c r="AS42" s="81">
        <f t="shared" ref="AS42:BT42" si="57">AS40-AU40</f>
        <v>0</v>
      </c>
      <c r="AT42" s="81">
        <f t="shared" si="57"/>
        <v>0</v>
      </c>
      <c r="AU42" s="81">
        <f t="shared" si="57"/>
        <v>0</v>
      </c>
      <c r="AV42" s="81">
        <f t="shared" si="57"/>
        <v>0</v>
      </c>
      <c r="AW42" s="69">
        <f t="shared" si="57"/>
        <v>0</v>
      </c>
      <c r="AX42" s="69">
        <f t="shared" si="57"/>
        <v>0</v>
      </c>
      <c r="AY42" s="69">
        <f t="shared" si="57"/>
        <v>0</v>
      </c>
      <c r="AZ42" s="69">
        <f t="shared" si="57"/>
        <v>0</v>
      </c>
      <c r="BA42" s="69">
        <f t="shared" si="57"/>
        <v>0</v>
      </c>
      <c r="BB42" s="69">
        <f t="shared" si="57"/>
        <v>0</v>
      </c>
      <c r="BC42" s="69">
        <f t="shared" si="57"/>
        <v>0</v>
      </c>
      <c r="BD42" s="69">
        <f t="shared" si="57"/>
        <v>0</v>
      </c>
      <c r="BE42" s="69">
        <f t="shared" si="57"/>
        <v>0</v>
      </c>
      <c r="BF42" s="69">
        <f t="shared" si="57"/>
        <v>0</v>
      </c>
      <c r="BG42" s="69">
        <f t="shared" si="57"/>
        <v>0</v>
      </c>
      <c r="BH42" s="69">
        <f t="shared" si="57"/>
        <v>0</v>
      </c>
      <c r="BI42" s="69">
        <f t="shared" si="57"/>
        <v>0</v>
      </c>
      <c r="BJ42" s="69">
        <f t="shared" si="57"/>
        <v>0</v>
      </c>
      <c r="BK42" s="69">
        <f t="shared" si="57"/>
        <v>0</v>
      </c>
      <c r="BL42" s="69">
        <f t="shared" si="57"/>
        <v>0</v>
      </c>
      <c r="BM42" s="69">
        <f t="shared" si="57"/>
        <v>0</v>
      </c>
      <c r="BN42" s="69">
        <f t="shared" si="57"/>
        <v>0</v>
      </c>
      <c r="BO42" s="69">
        <f t="shared" si="57"/>
        <v>0</v>
      </c>
      <c r="BP42" s="69">
        <f t="shared" si="57"/>
        <v>0</v>
      </c>
      <c r="BQ42" s="69">
        <f t="shared" si="57"/>
        <v>0</v>
      </c>
      <c r="BR42" s="69">
        <f t="shared" si="57"/>
        <v>0</v>
      </c>
      <c r="BS42" s="69">
        <f t="shared" si="57"/>
        <v>0</v>
      </c>
      <c r="BT42" s="69">
        <f t="shared" si="57"/>
        <v>0</v>
      </c>
      <c r="BW42" s="87">
        <f>'Calc Sheet'!BT40</f>
        <v>0</v>
      </c>
      <c r="BX42" s="69">
        <f t="shared" si="42"/>
        <v>0</v>
      </c>
      <c r="BY42" s="73">
        <f t="shared" si="43"/>
        <v>0</v>
      </c>
      <c r="CD42" s="74"/>
      <c r="CE42" s="81">
        <f t="shared" ref="CE42:DF42" si="58">CE40-CG40</f>
        <v>0</v>
      </c>
      <c r="CF42" s="81">
        <f t="shared" si="58"/>
        <v>0</v>
      </c>
      <c r="CG42" s="81">
        <f t="shared" si="58"/>
        <v>0</v>
      </c>
      <c r="CH42" s="81">
        <f t="shared" si="58"/>
        <v>0</v>
      </c>
      <c r="CI42" s="69">
        <f t="shared" si="58"/>
        <v>0</v>
      </c>
      <c r="CJ42" s="69">
        <f t="shared" si="58"/>
        <v>0</v>
      </c>
      <c r="CK42" s="69">
        <f t="shared" si="58"/>
        <v>0</v>
      </c>
      <c r="CL42" s="69">
        <f t="shared" si="58"/>
        <v>0</v>
      </c>
      <c r="CM42" s="69">
        <f t="shared" si="58"/>
        <v>0</v>
      </c>
      <c r="CN42" s="69">
        <f t="shared" si="58"/>
        <v>0</v>
      </c>
      <c r="CO42" s="69">
        <f t="shared" si="58"/>
        <v>0</v>
      </c>
      <c r="CP42" s="69">
        <f t="shared" si="58"/>
        <v>0</v>
      </c>
      <c r="CQ42" s="69">
        <f t="shared" si="58"/>
        <v>0</v>
      </c>
      <c r="CR42" s="69">
        <f t="shared" si="58"/>
        <v>0</v>
      </c>
      <c r="CS42" s="69">
        <f t="shared" si="58"/>
        <v>0</v>
      </c>
      <c r="CT42" s="69">
        <f t="shared" si="58"/>
        <v>0</v>
      </c>
      <c r="CU42" s="69">
        <f t="shared" si="58"/>
        <v>0</v>
      </c>
      <c r="CV42" s="69">
        <f t="shared" si="58"/>
        <v>0</v>
      </c>
      <c r="CW42" s="69">
        <f t="shared" si="58"/>
        <v>0</v>
      </c>
      <c r="CX42" s="69">
        <f t="shared" si="58"/>
        <v>0</v>
      </c>
      <c r="CY42" s="69">
        <f t="shared" si="58"/>
        <v>0</v>
      </c>
      <c r="CZ42" s="69">
        <f t="shared" si="58"/>
        <v>0</v>
      </c>
      <c r="DA42" s="69">
        <f t="shared" si="58"/>
        <v>0</v>
      </c>
      <c r="DB42" s="69">
        <f t="shared" si="58"/>
        <v>0</v>
      </c>
      <c r="DC42" s="69">
        <f t="shared" si="58"/>
        <v>0</v>
      </c>
      <c r="DD42" s="69">
        <f t="shared" si="58"/>
        <v>0</v>
      </c>
      <c r="DE42" s="69">
        <f t="shared" si="58"/>
        <v>0</v>
      </c>
      <c r="DF42" s="69">
        <f t="shared" si="58"/>
        <v>0</v>
      </c>
      <c r="DI42" s="87">
        <f>'Calc Sheet'!DF40</f>
        <v>0</v>
      </c>
      <c r="DJ42" s="69">
        <f t="shared" si="45"/>
        <v>0</v>
      </c>
      <c r="DK42" s="73">
        <f t="shared" si="46"/>
        <v>0</v>
      </c>
      <c r="DP42" s="74"/>
      <c r="DQ42" s="81">
        <f t="shared" ref="DQ42:ER42" si="59">DQ40-DS40</f>
        <v>0</v>
      </c>
      <c r="DR42" s="81">
        <f t="shared" si="59"/>
        <v>0</v>
      </c>
      <c r="DS42" s="81">
        <f t="shared" si="59"/>
        <v>0</v>
      </c>
      <c r="DT42" s="81">
        <f t="shared" si="59"/>
        <v>0</v>
      </c>
      <c r="DU42" s="69">
        <f t="shared" si="59"/>
        <v>0</v>
      </c>
      <c r="DV42" s="69">
        <f t="shared" si="59"/>
        <v>0</v>
      </c>
      <c r="DW42" s="69">
        <f t="shared" si="59"/>
        <v>0</v>
      </c>
      <c r="DX42" s="69">
        <f t="shared" si="59"/>
        <v>0</v>
      </c>
      <c r="DY42" s="69">
        <f t="shared" si="59"/>
        <v>0</v>
      </c>
      <c r="DZ42" s="69">
        <f t="shared" si="59"/>
        <v>0</v>
      </c>
      <c r="EA42" s="69">
        <f t="shared" si="59"/>
        <v>0</v>
      </c>
      <c r="EB42" s="69">
        <f t="shared" si="59"/>
        <v>0</v>
      </c>
      <c r="EC42" s="69">
        <f t="shared" si="59"/>
        <v>0</v>
      </c>
      <c r="ED42" s="69">
        <f t="shared" si="59"/>
        <v>0</v>
      </c>
      <c r="EE42" s="69">
        <f t="shared" si="59"/>
        <v>0</v>
      </c>
      <c r="EF42" s="69">
        <f t="shared" si="59"/>
        <v>0</v>
      </c>
      <c r="EG42" s="69">
        <f t="shared" si="59"/>
        <v>0</v>
      </c>
      <c r="EH42" s="69">
        <f t="shared" si="59"/>
        <v>0</v>
      </c>
      <c r="EI42" s="69">
        <f t="shared" si="59"/>
        <v>0</v>
      </c>
      <c r="EJ42" s="69">
        <f t="shared" si="59"/>
        <v>0</v>
      </c>
      <c r="EK42" s="69">
        <f t="shared" si="59"/>
        <v>0</v>
      </c>
      <c r="EL42" s="69">
        <f t="shared" si="59"/>
        <v>0</v>
      </c>
      <c r="EM42" s="69">
        <f t="shared" si="59"/>
        <v>0</v>
      </c>
      <c r="EN42" s="69">
        <f t="shared" si="59"/>
        <v>0</v>
      </c>
      <c r="EO42" s="69">
        <f t="shared" si="59"/>
        <v>0</v>
      </c>
      <c r="EP42" s="69">
        <f t="shared" si="59"/>
        <v>0</v>
      </c>
      <c r="EQ42" s="69">
        <f t="shared" si="59"/>
        <v>0</v>
      </c>
      <c r="ER42" s="69">
        <f t="shared" si="59"/>
        <v>0</v>
      </c>
      <c r="ET42" s="73"/>
      <c r="EU42" s="87">
        <f>ER40</f>
        <v>0</v>
      </c>
      <c r="EV42" s="69">
        <f t="shared" si="48"/>
        <v>0</v>
      </c>
      <c r="EW42" s="73">
        <f t="shared" si="49"/>
        <v>0</v>
      </c>
    </row>
    <row r="43" spans="1:153" x14ac:dyDescent="0.3">
      <c r="F43" s="74"/>
      <c r="G43" s="81">
        <f t="shared" ref="G43:AG43" si="60">G40-J40</f>
        <v>0</v>
      </c>
      <c r="H43" s="81">
        <f t="shared" si="60"/>
        <v>0</v>
      </c>
      <c r="I43" s="81">
        <f t="shared" si="60"/>
        <v>0</v>
      </c>
      <c r="J43" s="81">
        <f t="shared" si="60"/>
        <v>0</v>
      </c>
      <c r="K43" s="69">
        <f t="shared" si="60"/>
        <v>0</v>
      </c>
      <c r="L43" s="69">
        <f t="shared" si="60"/>
        <v>0</v>
      </c>
      <c r="M43" s="69">
        <f t="shared" si="60"/>
        <v>0</v>
      </c>
      <c r="N43" s="69">
        <f t="shared" si="60"/>
        <v>0</v>
      </c>
      <c r="O43" s="69">
        <f t="shared" si="60"/>
        <v>0</v>
      </c>
      <c r="P43" s="69">
        <f t="shared" si="60"/>
        <v>0</v>
      </c>
      <c r="Q43" s="69">
        <f t="shared" si="60"/>
        <v>0</v>
      </c>
      <c r="R43" s="69">
        <f t="shared" si="60"/>
        <v>0</v>
      </c>
      <c r="S43" s="69">
        <f t="shared" si="60"/>
        <v>0</v>
      </c>
      <c r="T43" s="69">
        <f t="shared" si="60"/>
        <v>0</v>
      </c>
      <c r="U43" s="69">
        <f t="shared" si="60"/>
        <v>0</v>
      </c>
      <c r="V43" s="69">
        <f t="shared" si="60"/>
        <v>0</v>
      </c>
      <c r="W43" s="69">
        <f t="shared" si="60"/>
        <v>0</v>
      </c>
      <c r="X43" s="69">
        <f t="shared" si="60"/>
        <v>0</v>
      </c>
      <c r="Y43" s="69">
        <f t="shared" si="60"/>
        <v>0</v>
      </c>
      <c r="Z43" s="69">
        <f t="shared" si="60"/>
        <v>0</v>
      </c>
      <c r="AA43" s="69">
        <f t="shared" si="60"/>
        <v>0</v>
      </c>
      <c r="AB43" s="69">
        <f t="shared" si="60"/>
        <v>0</v>
      </c>
      <c r="AC43" s="69">
        <f t="shared" si="60"/>
        <v>0</v>
      </c>
      <c r="AD43" s="69">
        <f t="shared" si="60"/>
        <v>0</v>
      </c>
      <c r="AE43" s="69">
        <f t="shared" si="60"/>
        <v>0</v>
      </c>
      <c r="AF43" s="69">
        <f t="shared" si="60"/>
        <v>0</v>
      </c>
      <c r="AG43" s="69">
        <f t="shared" si="60"/>
        <v>0</v>
      </c>
      <c r="AK43" s="87">
        <f>'Calc Sheet'!AG40</f>
        <v>0</v>
      </c>
      <c r="AL43" s="69">
        <f t="shared" si="51"/>
        <v>0</v>
      </c>
      <c r="AM43" s="73">
        <f t="shared" si="52"/>
        <v>0</v>
      </c>
      <c r="AR43" s="74"/>
      <c r="AS43" s="81">
        <f t="shared" ref="AS43:BS43" si="61">AS40-AV40</f>
        <v>0</v>
      </c>
      <c r="AT43" s="81">
        <f t="shared" si="61"/>
        <v>0</v>
      </c>
      <c r="AU43" s="81">
        <f t="shared" si="61"/>
        <v>0</v>
      </c>
      <c r="AV43" s="81">
        <f t="shared" si="61"/>
        <v>0</v>
      </c>
      <c r="AW43" s="69">
        <f t="shared" si="61"/>
        <v>0</v>
      </c>
      <c r="AX43" s="69">
        <f t="shared" si="61"/>
        <v>0</v>
      </c>
      <c r="AY43" s="69">
        <f t="shared" si="61"/>
        <v>0</v>
      </c>
      <c r="AZ43" s="69">
        <f t="shared" si="61"/>
        <v>0</v>
      </c>
      <c r="BA43" s="69">
        <f t="shared" si="61"/>
        <v>0</v>
      </c>
      <c r="BB43" s="69">
        <f t="shared" si="61"/>
        <v>0</v>
      </c>
      <c r="BC43" s="69">
        <f t="shared" si="61"/>
        <v>0</v>
      </c>
      <c r="BD43" s="69">
        <f t="shared" si="61"/>
        <v>0</v>
      </c>
      <c r="BE43" s="69">
        <f t="shared" si="61"/>
        <v>0</v>
      </c>
      <c r="BF43" s="69">
        <f t="shared" si="61"/>
        <v>0</v>
      </c>
      <c r="BG43" s="69">
        <f t="shared" si="61"/>
        <v>0</v>
      </c>
      <c r="BH43" s="69">
        <f t="shared" si="61"/>
        <v>0</v>
      </c>
      <c r="BI43" s="69">
        <f t="shared" si="61"/>
        <v>0</v>
      </c>
      <c r="BJ43" s="69">
        <f t="shared" si="61"/>
        <v>0</v>
      </c>
      <c r="BK43" s="69">
        <f t="shared" si="61"/>
        <v>0</v>
      </c>
      <c r="BL43" s="69">
        <f t="shared" si="61"/>
        <v>0</v>
      </c>
      <c r="BM43" s="69">
        <f t="shared" si="61"/>
        <v>0</v>
      </c>
      <c r="BN43" s="69">
        <f t="shared" si="61"/>
        <v>0</v>
      </c>
      <c r="BO43" s="69">
        <f t="shared" si="61"/>
        <v>0</v>
      </c>
      <c r="BP43" s="69">
        <f t="shared" si="61"/>
        <v>0</v>
      </c>
      <c r="BQ43" s="69">
        <f t="shared" si="61"/>
        <v>0</v>
      </c>
      <c r="BR43" s="69">
        <f t="shared" si="61"/>
        <v>0</v>
      </c>
      <c r="BS43" s="69">
        <f t="shared" si="61"/>
        <v>0</v>
      </c>
      <c r="BW43" s="87">
        <f>'Calc Sheet'!BS40</f>
        <v>0</v>
      </c>
      <c r="BX43" s="69">
        <f t="shared" si="42"/>
        <v>0</v>
      </c>
      <c r="BY43" s="73">
        <f t="shared" si="43"/>
        <v>0</v>
      </c>
      <c r="CD43" s="74"/>
      <c r="CE43" s="81">
        <f t="shared" ref="CE43:DE43" si="62">CE40-CH40</f>
        <v>0</v>
      </c>
      <c r="CF43" s="81">
        <f t="shared" si="62"/>
        <v>0</v>
      </c>
      <c r="CG43" s="81">
        <f t="shared" si="62"/>
        <v>0</v>
      </c>
      <c r="CH43" s="81">
        <f t="shared" si="62"/>
        <v>0</v>
      </c>
      <c r="CI43" s="69">
        <f t="shared" si="62"/>
        <v>0</v>
      </c>
      <c r="CJ43" s="69">
        <f t="shared" si="62"/>
        <v>0</v>
      </c>
      <c r="CK43" s="69">
        <f t="shared" si="62"/>
        <v>0</v>
      </c>
      <c r="CL43" s="69">
        <f t="shared" si="62"/>
        <v>0</v>
      </c>
      <c r="CM43" s="69">
        <f t="shared" si="62"/>
        <v>0</v>
      </c>
      <c r="CN43" s="69">
        <f t="shared" si="62"/>
        <v>0</v>
      </c>
      <c r="CO43" s="69">
        <f t="shared" si="62"/>
        <v>0</v>
      </c>
      <c r="CP43" s="69">
        <f t="shared" si="62"/>
        <v>0</v>
      </c>
      <c r="CQ43" s="69">
        <f t="shared" si="62"/>
        <v>0</v>
      </c>
      <c r="CR43" s="69">
        <f t="shared" si="62"/>
        <v>0</v>
      </c>
      <c r="CS43" s="69">
        <f t="shared" si="62"/>
        <v>0</v>
      </c>
      <c r="CT43" s="69">
        <f t="shared" si="62"/>
        <v>0</v>
      </c>
      <c r="CU43" s="69">
        <f t="shared" si="62"/>
        <v>0</v>
      </c>
      <c r="CV43" s="69">
        <f t="shared" si="62"/>
        <v>0</v>
      </c>
      <c r="CW43" s="69">
        <f t="shared" si="62"/>
        <v>0</v>
      </c>
      <c r="CX43" s="69">
        <f t="shared" si="62"/>
        <v>0</v>
      </c>
      <c r="CY43" s="69">
        <f t="shared" si="62"/>
        <v>0</v>
      </c>
      <c r="CZ43" s="69">
        <f t="shared" si="62"/>
        <v>0</v>
      </c>
      <c r="DA43" s="69">
        <f t="shared" si="62"/>
        <v>0</v>
      </c>
      <c r="DB43" s="69">
        <f t="shared" si="62"/>
        <v>0</v>
      </c>
      <c r="DC43" s="69">
        <f t="shared" si="62"/>
        <v>0</v>
      </c>
      <c r="DD43" s="69">
        <f t="shared" si="62"/>
        <v>0</v>
      </c>
      <c r="DE43" s="69">
        <f t="shared" si="62"/>
        <v>0</v>
      </c>
      <c r="DI43" s="87">
        <f>'Calc Sheet'!DE40</f>
        <v>0</v>
      </c>
      <c r="DJ43" s="69">
        <f t="shared" si="45"/>
        <v>0</v>
      </c>
      <c r="DK43" s="73">
        <f t="shared" si="46"/>
        <v>0</v>
      </c>
      <c r="DP43" s="74"/>
      <c r="DQ43" s="81">
        <f t="shared" ref="DQ43:EQ43" si="63">DQ40-DT40</f>
        <v>0</v>
      </c>
      <c r="DR43" s="81">
        <f t="shared" si="63"/>
        <v>0</v>
      </c>
      <c r="DS43" s="81">
        <f t="shared" si="63"/>
        <v>0</v>
      </c>
      <c r="DT43" s="81">
        <f t="shared" si="63"/>
        <v>0</v>
      </c>
      <c r="DU43" s="69">
        <f t="shared" si="63"/>
        <v>0</v>
      </c>
      <c r="DV43" s="69">
        <f t="shared" si="63"/>
        <v>0</v>
      </c>
      <c r="DW43" s="69">
        <f t="shared" si="63"/>
        <v>0</v>
      </c>
      <c r="DX43" s="69">
        <f t="shared" si="63"/>
        <v>0</v>
      </c>
      <c r="DY43" s="69">
        <f t="shared" si="63"/>
        <v>0</v>
      </c>
      <c r="DZ43" s="69">
        <f t="shared" si="63"/>
        <v>0</v>
      </c>
      <c r="EA43" s="69">
        <f t="shared" si="63"/>
        <v>0</v>
      </c>
      <c r="EB43" s="69">
        <f t="shared" si="63"/>
        <v>0</v>
      </c>
      <c r="EC43" s="69">
        <f t="shared" si="63"/>
        <v>0</v>
      </c>
      <c r="ED43" s="69">
        <f t="shared" si="63"/>
        <v>0</v>
      </c>
      <c r="EE43" s="69">
        <f t="shared" si="63"/>
        <v>0</v>
      </c>
      <c r="EF43" s="69">
        <f t="shared" si="63"/>
        <v>0</v>
      </c>
      <c r="EG43" s="69">
        <f t="shared" si="63"/>
        <v>0</v>
      </c>
      <c r="EH43" s="69">
        <f t="shared" si="63"/>
        <v>0</v>
      </c>
      <c r="EI43" s="69">
        <f t="shared" si="63"/>
        <v>0</v>
      </c>
      <c r="EJ43" s="69">
        <f t="shared" si="63"/>
        <v>0</v>
      </c>
      <c r="EK43" s="69">
        <f t="shared" si="63"/>
        <v>0</v>
      </c>
      <c r="EL43" s="69">
        <f t="shared" si="63"/>
        <v>0</v>
      </c>
      <c r="EM43" s="69">
        <f t="shared" si="63"/>
        <v>0</v>
      </c>
      <c r="EN43" s="69">
        <f t="shared" si="63"/>
        <v>0</v>
      </c>
      <c r="EO43" s="69">
        <f t="shared" si="63"/>
        <v>0</v>
      </c>
      <c r="EP43" s="69">
        <f t="shared" si="63"/>
        <v>0</v>
      </c>
      <c r="EQ43" s="69">
        <f t="shared" si="63"/>
        <v>0</v>
      </c>
      <c r="ET43" s="73"/>
      <c r="EU43" s="87">
        <f>EQ40</f>
        <v>0</v>
      </c>
      <c r="EV43" s="69">
        <f t="shared" si="48"/>
        <v>0</v>
      </c>
      <c r="EW43" s="73">
        <f t="shared" si="49"/>
        <v>0</v>
      </c>
    </row>
    <row r="44" spans="1:153" x14ac:dyDescent="0.3">
      <c r="F44" s="74"/>
      <c r="G44" s="69">
        <f t="shared" ref="G44:AF44" si="64">G40-K40</f>
        <v>0</v>
      </c>
      <c r="H44" s="69">
        <f t="shared" si="64"/>
        <v>0</v>
      </c>
      <c r="I44" s="69">
        <f t="shared" si="64"/>
        <v>0</v>
      </c>
      <c r="J44" s="69">
        <f t="shared" si="64"/>
        <v>0</v>
      </c>
      <c r="K44" s="69">
        <f t="shared" si="64"/>
        <v>0</v>
      </c>
      <c r="L44" s="69">
        <f t="shared" si="64"/>
        <v>0</v>
      </c>
      <c r="M44" s="69">
        <f t="shared" si="64"/>
        <v>0</v>
      </c>
      <c r="N44" s="69">
        <f t="shared" si="64"/>
        <v>0</v>
      </c>
      <c r="O44" s="69">
        <f t="shared" si="64"/>
        <v>0</v>
      </c>
      <c r="P44" s="69">
        <f t="shared" si="64"/>
        <v>0</v>
      </c>
      <c r="Q44" s="69">
        <f t="shared" si="64"/>
        <v>0</v>
      </c>
      <c r="R44" s="69">
        <f t="shared" si="64"/>
        <v>0</v>
      </c>
      <c r="S44" s="69">
        <f t="shared" si="64"/>
        <v>0</v>
      </c>
      <c r="T44" s="69">
        <f t="shared" si="64"/>
        <v>0</v>
      </c>
      <c r="U44" s="69">
        <f t="shared" si="64"/>
        <v>0</v>
      </c>
      <c r="V44" s="69">
        <f t="shared" si="64"/>
        <v>0</v>
      </c>
      <c r="W44" s="69">
        <f t="shared" si="64"/>
        <v>0</v>
      </c>
      <c r="X44" s="69">
        <f t="shared" si="64"/>
        <v>0</v>
      </c>
      <c r="Y44" s="69">
        <f t="shared" si="64"/>
        <v>0</v>
      </c>
      <c r="Z44" s="69">
        <f t="shared" si="64"/>
        <v>0</v>
      </c>
      <c r="AA44" s="69">
        <f t="shared" si="64"/>
        <v>0</v>
      </c>
      <c r="AB44" s="69">
        <f t="shared" si="64"/>
        <v>0</v>
      </c>
      <c r="AC44" s="69">
        <f t="shared" si="64"/>
        <v>0</v>
      </c>
      <c r="AD44" s="69">
        <f t="shared" si="64"/>
        <v>0</v>
      </c>
      <c r="AE44" s="69">
        <f t="shared" si="64"/>
        <v>0</v>
      </c>
      <c r="AF44" s="69">
        <f t="shared" si="64"/>
        <v>0</v>
      </c>
      <c r="AK44" s="87">
        <f>'Calc Sheet'!AF40</f>
        <v>0</v>
      </c>
      <c r="AL44" s="69">
        <f t="shared" si="51"/>
        <v>0</v>
      </c>
      <c r="AM44" s="73">
        <f t="shared" si="52"/>
        <v>0</v>
      </c>
      <c r="AR44" s="74"/>
      <c r="AS44" s="69">
        <f t="shared" ref="AS44:BR44" si="65">AS40-AW40</f>
        <v>0</v>
      </c>
      <c r="AT44" s="69">
        <f t="shared" si="65"/>
        <v>0</v>
      </c>
      <c r="AU44" s="69">
        <f t="shared" si="65"/>
        <v>0</v>
      </c>
      <c r="AV44" s="69">
        <f t="shared" si="65"/>
        <v>0</v>
      </c>
      <c r="AW44" s="69">
        <f t="shared" si="65"/>
        <v>0</v>
      </c>
      <c r="AX44" s="69">
        <f t="shared" si="65"/>
        <v>0</v>
      </c>
      <c r="AY44" s="69">
        <f t="shared" si="65"/>
        <v>0</v>
      </c>
      <c r="AZ44" s="69">
        <f t="shared" si="65"/>
        <v>0</v>
      </c>
      <c r="BA44" s="69">
        <f t="shared" si="65"/>
        <v>0</v>
      </c>
      <c r="BB44" s="69">
        <f t="shared" si="65"/>
        <v>0</v>
      </c>
      <c r="BC44" s="69">
        <f t="shared" si="65"/>
        <v>0</v>
      </c>
      <c r="BD44" s="69">
        <f t="shared" si="65"/>
        <v>0</v>
      </c>
      <c r="BE44" s="69">
        <f t="shared" si="65"/>
        <v>0</v>
      </c>
      <c r="BF44" s="69">
        <f t="shared" si="65"/>
        <v>0</v>
      </c>
      <c r="BG44" s="69">
        <f t="shared" si="65"/>
        <v>0</v>
      </c>
      <c r="BH44" s="69">
        <f t="shared" si="65"/>
        <v>0</v>
      </c>
      <c r="BI44" s="69">
        <f t="shared" si="65"/>
        <v>0</v>
      </c>
      <c r="BJ44" s="69">
        <f t="shared" si="65"/>
        <v>0</v>
      </c>
      <c r="BK44" s="69">
        <f t="shared" si="65"/>
        <v>0</v>
      </c>
      <c r="BL44" s="69">
        <f t="shared" si="65"/>
        <v>0</v>
      </c>
      <c r="BM44" s="69">
        <f t="shared" si="65"/>
        <v>0</v>
      </c>
      <c r="BN44" s="69">
        <f t="shared" si="65"/>
        <v>0</v>
      </c>
      <c r="BO44" s="69">
        <f t="shared" si="65"/>
        <v>0</v>
      </c>
      <c r="BP44" s="69">
        <f t="shared" si="65"/>
        <v>0</v>
      </c>
      <c r="BQ44" s="69">
        <f t="shared" si="65"/>
        <v>0</v>
      </c>
      <c r="BR44" s="69">
        <f t="shared" si="65"/>
        <v>0</v>
      </c>
      <c r="BW44" s="87">
        <f>'Calc Sheet'!BR40</f>
        <v>0</v>
      </c>
      <c r="BX44" s="69">
        <f t="shared" si="42"/>
        <v>0</v>
      </c>
      <c r="BY44" s="73">
        <f t="shared" si="43"/>
        <v>0</v>
      </c>
      <c r="CD44" s="74"/>
      <c r="CE44" s="69">
        <f t="shared" ref="CE44:DD44" si="66">CE40-CI40</f>
        <v>0</v>
      </c>
      <c r="CF44" s="69">
        <f t="shared" si="66"/>
        <v>0</v>
      </c>
      <c r="CG44" s="69">
        <f t="shared" si="66"/>
        <v>0</v>
      </c>
      <c r="CH44" s="69">
        <f t="shared" si="66"/>
        <v>0</v>
      </c>
      <c r="CI44" s="69">
        <f t="shared" si="66"/>
        <v>0</v>
      </c>
      <c r="CJ44" s="69">
        <f t="shared" si="66"/>
        <v>0</v>
      </c>
      <c r="CK44" s="69">
        <f t="shared" si="66"/>
        <v>0</v>
      </c>
      <c r="CL44" s="69">
        <f t="shared" si="66"/>
        <v>0</v>
      </c>
      <c r="CM44" s="69">
        <f t="shared" si="66"/>
        <v>0</v>
      </c>
      <c r="CN44" s="69">
        <f t="shared" si="66"/>
        <v>0</v>
      </c>
      <c r="CO44" s="69">
        <f t="shared" si="66"/>
        <v>0</v>
      </c>
      <c r="CP44" s="69">
        <f t="shared" si="66"/>
        <v>0</v>
      </c>
      <c r="CQ44" s="69">
        <f t="shared" si="66"/>
        <v>0</v>
      </c>
      <c r="CR44" s="69">
        <f t="shared" si="66"/>
        <v>0</v>
      </c>
      <c r="CS44" s="69">
        <f t="shared" si="66"/>
        <v>0</v>
      </c>
      <c r="CT44" s="69">
        <f t="shared" si="66"/>
        <v>0</v>
      </c>
      <c r="CU44" s="69">
        <f t="shared" si="66"/>
        <v>0</v>
      </c>
      <c r="CV44" s="69">
        <f t="shared" si="66"/>
        <v>0</v>
      </c>
      <c r="CW44" s="69">
        <f t="shared" si="66"/>
        <v>0</v>
      </c>
      <c r="CX44" s="69">
        <f t="shared" si="66"/>
        <v>0</v>
      </c>
      <c r="CY44" s="69">
        <f t="shared" si="66"/>
        <v>0</v>
      </c>
      <c r="CZ44" s="69">
        <f t="shared" si="66"/>
        <v>0</v>
      </c>
      <c r="DA44" s="69">
        <f t="shared" si="66"/>
        <v>0</v>
      </c>
      <c r="DB44" s="69">
        <f t="shared" si="66"/>
        <v>0</v>
      </c>
      <c r="DC44" s="69">
        <f t="shared" si="66"/>
        <v>0</v>
      </c>
      <c r="DD44" s="69">
        <f t="shared" si="66"/>
        <v>0</v>
      </c>
      <c r="DI44" s="87">
        <f>'Calc Sheet'!DD40</f>
        <v>0</v>
      </c>
      <c r="DJ44" s="69">
        <f t="shared" si="45"/>
        <v>0</v>
      </c>
      <c r="DK44" s="73">
        <f t="shared" si="46"/>
        <v>0</v>
      </c>
      <c r="DP44" s="74"/>
      <c r="DQ44" s="69">
        <f t="shared" ref="DQ44:EP44" si="67">DQ40-DU40</f>
        <v>0</v>
      </c>
      <c r="DR44" s="69">
        <f t="shared" si="67"/>
        <v>0</v>
      </c>
      <c r="DS44" s="69">
        <f t="shared" si="67"/>
        <v>0</v>
      </c>
      <c r="DT44" s="69">
        <f t="shared" si="67"/>
        <v>0</v>
      </c>
      <c r="DU44" s="69">
        <f t="shared" si="67"/>
        <v>0</v>
      </c>
      <c r="DV44" s="69">
        <f t="shared" si="67"/>
        <v>0</v>
      </c>
      <c r="DW44" s="69">
        <f t="shared" si="67"/>
        <v>0</v>
      </c>
      <c r="DX44" s="69">
        <f t="shared" si="67"/>
        <v>0</v>
      </c>
      <c r="DY44" s="69">
        <f t="shared" si="67"/>
        <v>0</v>
      </c>
      <c r="DZ44" s="69">
        <f t="shared" si="67"/>
        <v>0</v>
      </c>
      <c r="EA44" s="69">
        <f t="shared" si="67"/>
        <v>0</v>
      </c>
      <c r="EB44" s="69">
        <f t="shared" si="67"/>
        <v>0</v>
      </c>
      <c r="EC44" s="69">
        <f t="shared" si="67"/>
        <v>0</v>
      </c>
      <c r="ED44" s="69">
        <f t="shared" si="67"/>
        <v>0</v>
      </c>
      <c r="EE44" s="69">
        <f t="shared" si="67"/>
        <v>0</v>
      </c>
      <c r="EF44" s="69">
        <f t="shared" si="67"/>
        <v>0</v>
      </c>
      <c r="EG44" s="69">
        <f t="shared" si="67"/>
        <v>0</v>
      </c>
      <c r="EH44" s="69">
        <f t="shared" si="67"/>
        <v>0</v>
      </c>
      <c r="EI44" s="69">
        <f t="shared" si="67"/>
        <v>0</v>
      </c>
      <c r="EJ44" s="69">
        <f t="shared" si="67"/>
        <v>0</v>
      </c>
      <c r="EK44" s="69">
        <f t="shared" si="67"/>
        <v>0</v>
      </c>
      <c r="EL44" s="69">
        <f t="shared" si="67"/>
        <v>0</v>
      </c>
      <c r="EM44" s="69">
        <f t="shared" si="67"/>
        <v>0</v>
      </c>
      <c r="EN44" s="69">
        <f t="shared" si="67"/>
        <v>0</v>
      </c>
      <c r="EO44" s="69">
        <f t="shared" si="67"/>
        <v>0</v>
      </c>
      <c r="EP44" s="69">
        <f t="shared" si="67"/>
        <v>0</v>
      </c>
      <c r="ET44" s="73"/>
      <c r="EU44" s="87">
        <f>EP40</f>
        <v>0</v>
      </c>
      <c r="EV44" s="69">
        <f t="shared" si="48"/>
        <v>0</v>
      </c>
      <c r="EW44" s="73">
        <f t="shared" si="49"/>
        <v>0</v>
      </c>
    </row>
    <row r="45" spans="1:153" x14ac:dyDescent="0.3">
      <c r="F45" s="74"/>
      <c r="G45" s="81">
        <f t="shared" ref="G45:AE45" si="68">G40-L40</f>
        <v>0</v>
      </c>
      <c r="H45" s="81">
        <f t="shared" si="68"/>
        <v>0</v>
      </c>
      <c r="I45" s="81">
        <f t="shared" si="68"/>
        <v>0</v>
      </c>
      <c r="J45" s="81">
        <f t="shared" si="68"/>
        <v>0</v>
      </c>
      <c r="K45" s="81">
        <f t="shared" si="68"/>
        <v>0</v>
      </c>
      <c r="L45" s="81">
        <f t="shared" si="68"/>
        <v>0</v>
      </c>
      <c r="M45" s="81">
        <f t="shared" si="68"/>
        <v>0</v>
      </c>
      <c r="N45" s="81">
        <f t="shared" si="68"/>
        <v>0</v>
      </c>
      <c r="O45" s="81">
        <f t="shared" si="68"/>
        <v>0</v>
      </c>
      <c r="P45" s="81">
        <f t="shared" si="68"/>
        <v>0</v>
      </c>
      <c r="Q45" s="81">
        <f t="shared" si="68"/>
        <v>0</v>
      </c>
      <c r="R45" s="81">
        <f t="shared" si="68"/>
        <v>0</v>
      </c>
      <c r="S45" s="81">
        <f t="shared" si="68"/>
        <v>0</v>
      </c>
      <c r="T45" s="81">
        <f t="shared" si="68"/>
        <v>0</v>
      </c>
      <c r="U45" s="81">
        <f t="shared" si="68"/>
        <v>0</v>
      </c>
      <c r="V45" s="81">
        <f t="shared" si="68"/>
        <v>0</v>
      </c>
      <c r="W45" s="81">
        <f t="shared" si="68"/>
        <v>0</v>
      </c>
      <c r="X45" s="81">
        <f t="shared" si="68"/>
        <v>0</v>
      </c>
      <c r="Y45" s="81">
        <f t="shared" si="68"/>
        <v>0</v>
      </c>
      <c r="Z45" s="81">
        <f t="shared" si="68"/>
        <v>0</v>
      </c>
      <c r="AA45" s="81">
        <f t="shared" si="68"/>
        <v>0</v>
      </c>
      <c r="AB45" s="81">
        <f t="shared" si="68"/>
        <v>0</v>
      </c>
      <c r="AC45" s="81">
        <f t="shared" si="68"/>
        <v>0</v>
      </c>
      <c r="AD45" s="81">
        <f t="shared" si="68"/>
        <v>0</v>
      </c>
      <c r="AE45" s="81">
        <f t="shared" si="68"/>
        <v>0</v>
      </c>
      <c r="AF45" s="81"/>
      <c r="AK45" s="87">
        <f>'Calc Sheet'!AE40</f>
        <v>0</v>
      </c>
      <c r="AL45" s="69">
        <f t="shared" si="51"/>
        <v>0</v>
      </c>
      <c r="AM45" s="73">
        <f t="shared" si="52"/>
        <v>0</v>
      </c>
      <c r="AR45" s="74"/>
      <c r="AS45" s="81">
        <f t="shared" ref="AS45:BQ45" si="69">AS40-AX40</f>
        <v>0</v>
      </c>
      <c r="AT45" s="81">
        <f t="shared" si="69"/>
        <v>0</v>
      </c>
      <c r="AU45" s="81">
        <f t="shared" si="69"/>
        <v>0</v>
      </c>
      <c r="AV45" s="81">
        <f t="shared" si="69"/>
        <v>0</v>
      </c>
      <c r="AW45" s="81">
        <f t="shared" si="69"/>
        <v>0</v>
      </c>
      <c r="AX45" s="81">
        <f t="shared" si="69"/>
        <v>0</v>
      </c>
      <c r="AY45" s="81">
        <f t="shared" si="69"/>
        <v>0</v>
      </c>
      <c r="AZ45" s="81">
        <f t="shared" si="69"/>
        <v>0</v>
      </c>
      <c r="BA45" s="81">
        <f t="shared" si="69"/>
        <v>0</v>
      </c>
      <c r="BB45" s="81">
        <f t="shared" si="69"/>
        <v>0</v>
      </c>
      <c r="BC45" s="81">
        <f t="shared" si="69"/>
        <v>0</v>
      </c>
      <c r="BD45" s="81">
        <f t="shared" si="69"/>
        <v>0</v>
      </c>
      <c r="BE45" s="81">
        <f t="shared" si="69"/>
        <v>0</v>
      </c>
      <c r="BF45" s="81">
        <f t="shared" si="69"/>
        <v>0</v>
      </c>
      <c r="BG45" s="81">
        <f t="shared" si="69"/>
        <v>0</v>
      </c>
      <c r="BH45" s="81">
        <f t="shared" si="69"/>
        <v>0</v>
      </c>
      <c r="BI45" s="81">
        <f t="shared" si="69"/>
        <v>0</v>
      </c>
      <c r="BJ45" s="81">
        <f t="shared" si="69"/>
        <v>0</v>
      </c>
      <c r="BK45" s="81">
        <f t="shared" si="69"/>
        <v>0</v>
      </c>
      <c r="BL45" s="81">
        <f t="shared" si="69"/>
        <v>0</v>
      </c>
      <c r="BM45" s="81">
        <f t="shared" si="69"/>
        <v>0</v>
      </c>
      <c r="BN45" s="81">
        <f t="shared" si="69"/>
        <v>0</v>
      </c>
      <c r="BO45" s="81">
        <f t="shared" si="69"/>
        <v>0</v>
      </c>
      <c r="BP45" s="81">
        <f t="shared" si="69"/>
        <v>0</v>
      </c>
      <c r="BQ45" s="81">
        <f t="shared" si="69"/>
        <v>0</v>
      </c>
      <c r="BR45" s="81"/>
      <c r="BW45" s="87">
        <f>'Calc Sheet'!BQ40</f>
        <v>0</v>
      </c>
      <c r="BX45" s="69">
        <f t="shared" si="42"/>
        <v>0</v>
      </c>
      <c r="BY45" s="73">
        <f t="shared" si="43"/>
        <v>0</v>
      </c>
      <c r="CD45" s="74"/>
      <c r="CE45" s="81">
        <f t="shared" ref="CE45:DC45" si="70">CE40-CJ40</f>
        <v>0</v>
      </c>
      <c r="CF45" s="81">
        <f t="shared" si="70"/>
        <v>0</v>
      </c>
      <c r="CG45" s="81">
        <f t="shared" si="70"/>
        <v>0</v>
      </c>
      <c r="CH45" s="81">
        <f t="shared" si="70"/>
        <v>0</v>
      </c>
      <c r="CI45" s="81">
        <f t="shared" si="70"/>
        <v>0</v>
      </c>
      <c r="CJ45" s="81">
        <f t="shared" si="70"/>
        <v>0</v>
      </c>
      <c r="CK45" s="81">
        <f t="shared" si="70"/>
        <v>0</v>
      </c>
      <c r="CL45" s="81">
        <f t="shared" si="70"/>
        <v>0</v>
      </c>
      <c r="CM45" s="81">
        <f t="shared" si="70"/>
        <v>0</v>
      </c>
      <c r="CN45" s="81">
        <f t="shared" si="70"/>
        <v>0</v>
      </c>
      <c r="CO45" s="81">
        <f t="shared" si="70"/>
        <v>0</v>
      </c>
      <c r="CP45" s="81">
        <f t="shared" si="70"/>
        <v>0</v>
      </c>
      <c r="CQ45" s="81">
        <f t="shared" si="70"/>
        <v>0</v>
      </c>
      <c r="CR45" s="81">
        <f t="shared" si="70"/>
        <v>0</v>
      </c>
      <c r="CS45" s="81">
        <f t="shared" si="70"/>
        <v>0</v>
      </c>
      <c r="CT45" s="81">
        <f t="shared" si="70"/>
        <v>0</v>
      </c>
      <c r="CU45" s="81">
        <f t="shared" si="70"/>
        <v>0</v>
      </c>
      <c r="CV45" s="81">
        <f t="shared" si="70"/>
        <v>0</v>
      </c>
      <c r="CW45" s="81">
        <f t="shared" si="70"/>
        <v>0</v>
      </c>
      <c r="CX45" s="81">
        <f t="shared" si="70"/>
        <v>0</v>
      </c>
      <c r="CY45" s="81">
        <f t="shared" si="70"/>
        <v>0</v>
      </c>
      <c r="CZ45" s="81">
        <f t="shared" si="70"/>
        <v>0</v>
      </c>
      <c r="DA45" s="81">
        <f t="shared" si="70"/>
        <v>0</v>
      </c>
      <c r="DB45" s="81">
        <f t="shared" si="70"/>
        <v>0</v>
      </c>
      <c r="DC45" s="81">
        <f t="shared" si="70"/>
        <v>0</v>
      </c>
      <c r="DD45" s="81"/>
      <c r="DI45" s="87">
        <f>'Calc Sheet'!DC40</f>
        <v>0</v>
      </c>
      <c r="DJ45" s="69">
        <f t="shared" si="45"/>
        <v>0</v>
      </c>
      <c r="DK45" s="73">
        <f t="shared" si="46"/>
        <v>0</v>
      </c>
      <c r="DP45" s="74"/>
      <c r="DQ45" s="81">
        <f t="shared" ref="DQ45:EO45" si="71">DQ40-DV40</f>
        <v>0</v>
      </c>
      <c r="DR45" s="81">
        <f t="shared" si="71"/>
        <v>0</v>
      </c>
      <c r="DS45" s="81">
        <f t="shared" si="71"/>
        <v>0</v>
      </c>
      <c r="DT45" s="81">
        <f t="shared" si="71"/>
        <v>0</v>
      </c>
      <c r="DU45" s="81">
        <f t="shared" si="71"/>
        <v>0</v>
      </c>
      <c r="DV45" s="81">
        <f t="shared" si="71"/>
        <v>0</v>
      </c>
      <c r="DW45" s="81">
        <f t="shared" si="71"/>
        <v>0</v>
      </c>
      <c r="DX45" s="81">
        <f t="shared" si="71"/>
        <v>0</v>
      </c>
      <c r="DY45" s="81">
        <f t="shared" si="71"/>
        <v>0</v>
      </c>
      <c r="DZ45" s="81">
        <f t="shared" si="71"/>
        <v>0</v>
      </c>
      <c r="EA45" s="81">
        <f t="shared" si="71"/>
        <v>0</v>
      </c>
      <c r="EB45" s="81">
        <f t="shared" si="71"/>
        <v>0</v>
      </c>
      <c r="EC45" s="81">
        <f t="shared" si="71"/>
        <v>0</v>
      </c>
      <c r="ED45" s="81">
        <f t="shared" si="71"/>
        <v>0</v>
      </c>
      <c r="EE45" s="81">
        <f t="shared" si="71"/>
        <v>0</v>
      </c>
      <c r="EF45" s="81">
        <f t="shared" si="71"/>
        <v>0</v>
      </c>
      <c r="EG45" s="81">
        <f t="shared" si="71"/>
        <v>0</v>
      </c>
      <c r="EH45" s="81">
        <f t="shared" si="71"/>
        <v>0</v>
      </c>
      <c r="EI45" s="81">
        <f t="shared" si="71"/>
        <v>0</v>
      </c>
      <c r="EJ45" s="81">
        <f t="shared" si="71"/>
        <v>0</v>
      </c>
      <c r="EK45" s="81">
        <f t="shared" si="71"/>
        <v>0</v>
      </c>
      <c r="EL45" s="81">
        <f t="shared" si="71"/>
        <v>0</v>
      </c>
      <c r="EM45" s="81">
        <f t="shared" si="71"/>
        <v>0</v>
      </c>
      <c r="EN45" s="81">
        <f t="shared" si="71"/>
        <v>0</v>
      </c>
      <c r="EO45" s="81">
        <f t="shared" si="71"/>
        <v>0</v>
      </c>
      <c r="EP45" s="81"/>
      <c r="ET45" s="73"/>
      <c r="EU45" s="87">
        <f>EO40</f>
        <v>0</v>
      </c>
      <c r="EV45" s="69">
        <f t="shared" si="48"/>
        <v>0</v>
      </c>
      <c r="EW45" s="73">
        <f t="shared" si="49"/>
        <v>0</v>
      </c>
    </row>
    <row r="46" spans="1:153" x14ac:dyDescent="0.3">
      <c r="F46" s="74"/>
      <c r="G46" s="81">
        <f t="shared" ref="G46:AD46" si="72">G40-M40</f>
        <v>0</v>
      </c>
      <c r="H46" s="81">
        <f t="shared" si="72"/>
        <v>0</v>
      </c>
      <c r="I46" s="81">
        <f t="shared" si="72"/>
        <v>0</v>
      </c>
      <c r="J46" s="81">
        <f t="shared" si="72"/>
        <v>0</v>
      </c>
      <c r="K46" s="81">
        <f t="shared" si="72"/>
        <v>0</v>
      </c>
      <c r="L46" s="81">
        <f t="shared" si="72"/>
        <v>0</v>
      </c>
      <c r="M46" s="81">
        <f t="shared" si="72"/>
        <v>0</v>
      </c>
      <c r="N46" s="81">
        <f t="shared" si="72"/>
        <v>0</v>
      </c>
      <c r="O46" s="81">
        <f t="shared" si="72"/>
        <v>0</v>
      </c>
      <c r="P46" s="81">
        <f t="shared" si="72"/>
        <v>0</v>
      </c>
      <c r="Q46" s="81">
        <f t="shared" si="72"/>
        <v>0</v>
      </c>
      <c r="R46" s="81">
        <f t="shared" si="72"/>
        <v>0</v>
      </c>
      <c r="S46" s="81">
        <f t="shared" si="72"/>
        <v>0</v>
      </c>
      <c r="T46" s="81">
        <f t="shared" si="72"/>
        <v>0</v>
      </c>
      <c r="U46" s="81">
        <f t="shared" si="72"/>
        <v>0</v>
      </c>
      <c r="V46" s="81">
        <f t="shared" si="72"/>
        <v>0</v>
      </c>
      <c r="W46" s="81">
        <f t="shared" si="72"/>
        <v>0</v>
      </c>
      <c r="X46" s="81">
        <f t="shared" si="72"/>
        <v>0</v>
      </c>
      <c r="Y46" s="81">
        <f t="shared" si="72"/>
        <v>0</v>
      </c>
      <c r="Z46" s="81">
        <f t="shared" si="72"/>
        <v>0</v>
      </c>
      <c r="AA46" s="81">
        <f t="shared" si="72"/>
        <v>0</v>
      </c>
      <c r="AB46" s="81">
        <f t="shared" si="72"/>
        <v>0</v>
      </c>
      <c r="AC46" s="81">
        <f t="shared" si="72"/>
        <v>0</v>
      </c>
      <c r="AD46" s="81">
        <f t="shared" si="72"/>
        <v>0</v>
      </c>
      <c r="AE46" s="81"/>
      <c r="AK46" s="87">
        <f>'Calc Sheet'!AD40</f>
        <v>0</v>
      </c>
      <c r="AL46" s="69">
        <f t="shared" si="51"/>
        <v>0</v>
      </c>
      <c r="AM46" s="73">
        <f t="shared" si="52"/>
        <v>0</v>
      </c>
      <c r="AR46" s="74"/>
      <c r="AS46" s="81">
        <f t="shared" ref="AS46:BP46" si="73">AS40-AY40</f>
        <v>0</v>
      </c>
      <c r="AT46" s="81">
        <f t="shared" si="73"/>
        <v>0</v>
      </c>
      <c r="AU46" s="81">
        <f t="shared" si="73"/>
        <v>0</v>
      </c>
      <c r="AV46" s="81">
        <f t="shared" si="73"/>
        <v>0</v>
      </c>
      <c r="AW46" s="81">
        <f t="shared" si="73"/>
        <v>0</v>
      </c>
      <c r="AX46" s="81">
        <f t="shared" si="73"/>
        <v>0</v>
      </c>
      <c r="AY46" s="81">
        <f t="shared" si="73"/>
        <v>0</v>
      </c>
      <c r="AZ46" s="81">
        <f t="shared" si="73"/>
        <v>0</v>
      </c>
      <c r="BA46" s="81">
        <f t="shared" si="73"/>
        <v>0</v>
      </c>
      <c r="BB46" s="81">
        <f t="shared" si="73"/>
        <v>0</v>
      </c>
      <c r="BC46" s="81">
        <f t="shared" si="73"/>
        <v>0</v>
      </c>
      <c r="BD46" s="81">
        <f t="shared" si="73"/>
        <v>0</v>
      </c>
      <c r="BE46" s="81">
        <f t="shared" si="73"/>
        <v>0</v>
      </c>
      <c r="BF46" s="81">
        <f t="shared" si="73"/>
        <v>0</v>
      </c>
      <c r="BG46" s="81">
        <f t="shared" si="73"/>
        <v>0</v>
      </c>
      <c r="BH46" s="81">
        <f t="shared" si="73"/>
        <v>0</v>
      </c>
      <c r="BI46" s="81">
        <f t="shared" si="73"/>
        <v>0</v>
      </c>
      <c r="BJ46" s="81">
        <f t="shared" si="73"/>
        <v>0</v>
      </c>
      <c r="BK46" s="81">
        <f t="shared" si="73"/>
        <v>0</v>
      </c>
      <c r="BL46" s="81">
        <f t="shared" si="73"/>
        <v>0</v>
      </c>
      <c r="BM46" s="81">
        <f t="shared" si="73"/>
        <v>0</v>
      </c>
      <c r="BN46" s="81">
        <f t="shared" si="73"/>
        <v>0</v>
      </c>
      <c r="BO46" s="81">
        <f t="shared" si="73"/>
        <v>0</v>
      </c>
      <c r="BP46" s="81">
        <f t="shared" si="73"/>
        <v>0</v>
      </c>
      <c r="BQ46" s="81"/>
      <c r="BW46" s="87">
        <f>'Calc Sheet'!BP40</f>
        <v>0</v>
      </c>
      <c r="BX46" s="69">
        <f t="shared" si="42"/>
        <v>0</v>
      </c>
      <c r="BY46" s="73">
        <f t="shared" si="43"/>
        <v>0</v>
      </c>
      <c r="CD46" s="74"/>
      <c r="CE46" s="81">
        <f t="shared" ref="CE46:DB46" si="74">CE40-CK40</f>
        <v>0</v>
      </c>
      <c r="CF46" s="81">
        <f t="shared" si="74"/>
        <v>0</v>
      </c>
      <c r="CG46" s="81">
        <f t="shared" si="74"/>
        <v>0</v>
      </c>
      <c r="CH46" s="81">
        <f t="shared" si="74"/>
        <v>0</v>
      </c>
      <c r="CI46" s="81">
        <f t="shared" si="74"/>
        <v>0</v>
      </c>
      <c r="CJ46" s="81">
        <f t="shared" si="74"/>
        <v>0</v>
      </c>
      <c r="CK46" s="81">
        <f t="shared" si="74"/>
        <v>0</v>
      </c>
      <c r="CL46" s="81">
        <f t="shared" si="74"/>
        <v>0</v>
      </c>
      <c r="CM46" s="81">
        <f t="shared" si="74"/>
        <v>0</v>
      </c>
      <c r="CN46" s="81">
        <f t="shared" si="74"/>
        <v>0</v>
      </c>
      <c r="CO46" s="81">
        <f t="shared" si="74"/>
        <v>0</v>
      </c>
      <c r="CP46" s="81">
        <f t="shared" si="74"/>
        <v>0</v>
      </c>
      <c r="CQ46" s="81">
        <f t="shared" si="74"/>
        <v>0</v>
      </c>
      <c r="CR46" s="81">
        <f t="shared" si="74"/>
        <v>0</v>
      </c>
      <c r="CS46" s="81">
        <f t="shared" si="74"/>
        <v>0</v>
      </c>
      <c r="CT46" s="81">
        <f t="shared" si="74"/>
        <v>0</v>
      </c>
      <c r="CU46" s="81">
        <f t="shared" si="74"/>
        <v>0</v>
      </c>
      <c r="CV46" s="81">
        <f t="shared" si="74"/>
        <v>0</v>
      </c>
      <c r="CW46" s="81">
        <f t="shared" si="74"/>
        <v>0</v>
      </c>
      <c r="CX46" s="81">
        <f t="shared" si="74"/>
        <v>0</v>
      </c>
      <c r="CY46" s="81">
        <f t="shared" si="74"/>
        <v>0</v>
      </c>
      <c r="CZ46" s="81">
        <f t="shared" si="74"/>
        <v>0</v>
      </c>
      <c r="DA46" s="81">
        <f t="shared" si="74"/>
        <v>0</v>
      </c>
      <c r="DB46" s="81">
        <f t="shared" si="74"/>
        <v>0</v>
      </c>
      <c r="DC46" s="81"/>
      <c r="DI46" s="87">
        <f>'Calc Sheet'!DB40</f>
        <v>0</v>
      </c>
      <c r="DJ46" s="69">
        <f t="shared" si="45"/>
        <v>0</v>
      </c>
      <c r="DK46" s="73">
        <f t="shared" si="46"/>
        <v>0</v>
      </c>
      <c r="DP46" s="74"/>
      <c r="DQ46" s="81">
        <f t="shared" ref="DQ46:EN46" si="75">DQ40-DW40</f>
        <v>0</v>
      </c>
      <c r="DR46" s="81">
        <f t="shared" si="75"/>
        <v>0</v>
      </c>
      <c r="DS46" s="81">
        <f t="shared" si="75"/>
        <v>0</v>
      </c>
      <c r="DT46" s="81">
        <f t="shared" si="75"/>
        <v>0</v>
      </c>
      <c r="DU46" s="81">
        <f t="shared" si="75"/>
        <v>0</v>
      </c>
      <c r="DV46" s="81">
        <f t="shared" si="75"/>
        <v>0</v>
      </c>
      <c r="DW46" s="81">
        <f t="shared" si="75"/>
        <v>0</v>
      </c>
      <c r="DX46" s="81">
        <f t="shared" si="75"/>
        <v>0</v>
      </c>
      <c r="DY46" s="81">
        <f t="shared" si="75"/>
        <v>0</v>
      </c>
      <c r="DZ46" s="81">
        <f t="shared" si="75"/>
        <v>0</v>
      </c>
      <c r="EA46" s="81">
        <f t="shared" si="75"/>
        <v>0</v>
      </c>
      <c r="EB46" s="81">
        <f t="shared" si="75"/>
        <v>0</v>
      </c>
      <c r="EC46" s="81">
        <f t="shared" si="75"/>
        <v>0</v>
      </c>
      <c r="ED46" s="81">
        <f t="shared" si="75"/>
        <v>0</v>
      </c>
      <c r="EE46" s="81">
        <f t="shared" si="75"/>
        <v>0</v>
      </c>
      <c r="EF46" s="81">
        <f t="shared" si="75"/>
        <v>0</v>
      </c>
      <c r="EG46" s="81">
        <f t="shared" si="75"/>
        <v>0</v>
      </c>
      <c r="EH46" s="81">
        <f t="shared" si="75"/>
        <v>0</v>
      </c>
      <c r="EI46" s="81">
        <f t="shared" si="75"/>
        <v>0</v>
      </c>
      <c r="EJ46" s="81">
        <f t="shared" si="75"/>
        <v>0</v>
      </c>
      <c r="EK46" s="81">
        <f t="shared" si="75"/>
        <v>0</v>
      </c>
      <c r="EL46" s="81">
        <f t="shared" si="75"/>
        <v>0</v>
      </c>
      <c r="EM46" s="81">
        <f t="shared" si="75"/>
        <v>0</v>
      </c>
      <c r="EN46" s="81">
        <f t="shared" si="75"/>
        <v>0</v>
      </c>
      <c r="EO46" s="81"/>
      <c r="ET46" s="73"/>
      <c r="EU46" s="87">
        <f>EN40</f>
        <v>0</v>
      </c>
      <c r="EV46" s="69">
        <f t="shared" si="48"/>
        <v>0</v>
      </c>
      <c r="EW46" s="73">
        <f t="shared" si="49"/>
        <v>0</v>
      </c>
    </row>
    <row r="47" spans="1:153" x14ac:dyDescent="0.3">
      <c r="F47" s="74"/>
      <c r="G47" s="81">
        <f t="shared" ref="G47:AC47" si="76">G40-N40</f>
        <v>0</v>
      </c>
      <c r="H47" s="81">
        <f t="shared" si="76"/>
        <v>0</v>
      </c>
      <c r="I47" s="81">
        <f t="shared" si="76"/>
        <v>0</v>
      </c>
      <c r="J47" s="81">
        <f t="shared" si="76"/>
        <v>0</v>
      </c>
      <c r="K47" s="81">
        <f t="shared" si="76"/>
        <v>0</v>
      </c>
      <c r="L47" s="81">
        <f t="shared" si="76"/>
        <v>0</v>
      </c>
      <c r="M47" s="81">
        <f t="shared" si="76"/>
        <v>0</v>
      </c>
      <c r="N47" s="81">
        <f t="shared" si="76"/>
        <v>0</v>
      </c>
      <c r="O47" s="81">
        <f t="shared" si="76"/>
        <v>0</v>
      </c>
      <c r="P47" s="81">
        <f t="shared" si="76"/>
        <v>0</v>
      </c>
      <c r="Q47" s="81">
        <f t="shared" si="76"/>
        <v>0</v>
      </c>
      <c r="R47" s="81">
        <f t="shared" si="76"/>
        <v>0</v>
      </c>
      <c r="S47" s="81">
        <f t="shared" si="76"/>
        <v>0</v>
      </c>
      <c r="T47" s="81">
        <f t="shared" si="76"/>
        <v>0</v>
      </c>
      <c r="U47" s="81">
        <f t="shared" si="76"/>
        <v>0</v>
      </c>
      <c r="V47" s="81">
        <f t="shared" si="76"/>
        <v>0</v>
      </c>
      <c r="W47" s="81">
        <f t="shared" si="76"/>
        <v>0</v>
      </c>
      <c r="X47" s="81">
        <f t="shared" si="76"/>
        <v>0</v>
      </c>
      <c r="Y47" s="81">
        <f t="shared" si="76"/>
        <v>0</v>
      </c>
      <c r="Z47" s="81">
        <f t="shared" si="76"/>
        <v>0</v>
      </c>
      <c r="AA47" s="81">
        <f t="shared" si="76"/>
        <v>0</v>
      </c>
      <c r="AB47" s="81">
        <f t="shared" si="76"/>
        <v>0</v>
      </c>
      <c r="AC47" s="81">
        <f t="shared" si="76"/>
        <v>0</v>
      </c>
      <c r="AK47" s="87">
        <f>'Calc Sheet'!AC40</f>
        <v>0</v>
      </c>
      <c r="AL47" s="69">
        <f t="shared" si="51"/>
        <v>0</v>
      </c>
      <c r="AM47" s="73">
        <f t="shared" si="52"/>
        <v>0</v>
      </c>
      <c r="AR47" s="74"/>
      <c r="AS47" s="81">
        <f t="shared" ref="AS47:BO47" si="77">AS40-AZ40</f>
        <v>0</v>
      </c>
      <c r="AT47" s="81">
        <f t="shared" si="77"/>
        <v>0</v>
      </c>
      <c r="AU47" s="81">
        <f t="shared" si="77"/>
        <v>0</v>
      </c>
      <c r="AV47" s="81">
        <f t="shared" si="77"/>
        <v>0</v>
      </c>
      <c r="AW47" s="81">
        <f t="shared" si="77"/>
        <v>0</v>
      </c>
      <c r="AX47" s="81">
        <f t="shared" si="77"/>
        <v>0</v>
      </c>
      <c r="AY47" s="81">
        <f t="shared" si="77"/>
        <v>0</v>
      </c>
      <c r="AZ47" s="81">
        <f t="shared" si="77"/>
        <v>0</v>
      </c>
      <c r="BA47" s="81">
        <f t="shared" si="77"/>
        <v>0</v>
      </c>
      <c r="BB47" s="81">
        <f t="shared" si="77"/>
        <v>0</v>
      </c>
      <c r="BC47" s="81">
        <f t="shared" si="77"/>
        <v>0</v>
      </c>
      <c r="BD47" s="81">
        <f t="shared" si="77"/>
        <v>0</v>
      </c>
      <c r="BE47" s="81">
        <f t="shared" si="77"/>
        <v>0</v>
      </c>
      <c r="BF47" s="81">
        <f t="shared" si="77"/>
        <v>0</v>
      </c>
      <c r="BG47" s="81">
        <f t="shared" si="77"/>
        <v>0</v>
      </c>
      <c r="BH47" s="81">
        <f t="shared" si="77"/>
        <v>0</v>
      </c>
      <c r="BI47" s="81">
        <f t="shared" si="77"/>
        <v>0</v>
      </c>
      <c r="BJ47" s="81">
        <f t="shared" si="77"/>
        <v>0</v>
      </c>
      <c r="BK47" s="81">
        <f t="shared" si="77"/>
        <v>0</v>
      </c>
      <c r="BL47" s="81">
        <f t="shared" si="77"/>
        <v>0</v>
      </c>
      <c r="BM47" s="81">
        <f t="shared" si="77"/>
        <v>0</v>
      </c>
      <c r="BN47" s="81">
        <f t="shared" si="77"/>
        <v>0</v>
      </c>
      <c r="BO47" s="81">
        <f t="shared" si="77"/>
        <v>0</v>
      </c>
      <c r="BW47" s="87">
        <f>'Calc Sheet'!BO40</f>
        <v>0</v>
      </c>
      <c r="BX47" s="69">
        <f t="shared" si="42"/>
        <v>0</v>
      </c>
      <c r="BY47" s="73">
        <f t="shared" si="43"/>
        <v>0</v>
      </c>
      <c r="CD47" s="74"/>
      <c r="CE47" s="81">
        <f t="shared" ref="CE47:DA47" si="78">CE40-CL40</f>
        <v>0</v>
      </c>
      <c r="CF47" s="81">
        <f t="shared" si="78"/>
        <v>0</v>
      </c>
      <c r="CG47" s="81">
        <f t="shared" si="78"/>
        <v>0</v>
      </c>
      <c r="CH47" s="81">
        <f t="shared" si="78"/>
        <v>0</v>
      </c>
      <c r="CI47" s="81">
        <f t="shared" si="78"/>
        <v>0</v>
      </c>
      <c r="CJ47" s="81">
        <f t="shared" si="78"/>
        <v>0</v>
      </c>
      <c r="CK47" s="81">
        <f t="shared" si="78"/>
        <v>0</v>
      </c>
      <c r="CL47" s="81">
        <f t="shared" si="78"/>
        <v>0</v>
      </c>
      <c r="CM47" s="81">
        <f t="shared" si="78"/>
        <v>0</v>
      </c>
      <c r="CN47" s="81">
        <f t="shared" si="78"/>
        <v>0</v>
      </c>
      <c r="CO47" s="81">
        <f t="shared" si="78"/>
        <v>0</v>
      </c>
      <c r="CP47" s="81">
        <f t="shared" si="78"/>
        <v>0</v>
      </c>
      <c r="CQ47" s="81">
        <f t="shared" si="78"/>
        <v>0</v>
      </c>
      <c r="CR47" s="81">
        <f t="shared" si="78"/>
        <v>0</v>
      </c>
      <c r="CS47" s="81">
        <f t="shared" si="78"/>
        <v>0</v>
      </c>
      <c r="CT47" s="81">
        <f t="shared" si="78"/>
        <v>0</v>
      </c>
      <c r="CU47" s="81">
        <f t="shared" si="78"/>
        <v>0</v>
      </c>
      <c r="CV47" s="81">
        <f t="shared" si="78"/>
        <v>0</v>
      </c>
      <c r="CW47" s="81">
        <f t="shared" si="78"/>
        <v>0</v>
      </c>
      <c r="CX47" s="81">
        <f t="shared" si="78"/>
        <v>0</v>
      </c>
      <c r="CY47" s="81">
        <f t="shared" si="78"/>
        <v>0</v>
      </c>
      <c r="CZ47" s="81">
        <f t="shared" si="78"/>
        <v>0</v>
      </c>
      <c r="DA47" s="81">
        <f t="shared" si="78"/>
        <v>0</v>
      </c>
      <c r="DI47" s="87">
        <f>'Calc Sheet'!DA40</f>
        <v>0</v>
      </c>
      <c r="DJ47" s="69">
        <f t="shared" si="45"/>
        <v>0</v>
      </c>
      <c r="DK47" s="73">
        <f t="shared" si="46"/>
        <v>0</v>
      </c>
      <c r="DP47" s="74"/>
      <c r="DQ47" s="81">
        <f t="shared" ref="DQ47:EM47" si="79">DQ40-DX40</f>
        <v>0</v>
      </c>
      <c r="DR47" s="81">
        <f t="shared" si="79"/>
        <v>0</v>
      </c>
      <c r="DS47" s="81">
        <f t="shared" si="79"/>
        <v>0</v>
      </c>
      <c r="DT47" s="81">
        <f t="shared" si="79"/>
        <v>0</v>
      </c>
      <c r="DU47" s="81">
        <f t="shared" si="79"/>
        <v>0</v>
      </c>
      <c r="DV47" s="81">
        <f t="shared" si="79"/>
        <v>0</v>
      </c>
      <c r="DW47" s="81">
        <f t="shared" si="79"/>
        <v>0</v>
      </c>
      <c r="DX47" s="81">
        <f t="shared" si="79"/>
        <v>0</v>
      </c>
      <c r="DY47" s="81">
        <f t="shared" si="79"/>
        <v>0</v>
      </c>
      <c r="DZ47" s="81">
        <f t="shared" si="79"/>
        <v>0</v>
      </c>
      <c r="EA47" s="81">
        <f t="shared" si="79"/>
        <v>0</v>
      </c>
      <c r="EB47" s="81">
        <f t="shared" si="79"/>
        <v>0</v>
      </c>
      <c r="EC47" s="81">
        <f t="shared" si="79"/>
        <v>0</v>
      </c>
      <c r="ED47" s="81">
        <f t="shared" si="79"/>
        <v>0</v>
      </c>
      <c r="EE47" s="81">
        <f t="shared" si="79"/>
        <v>0</v>
      </c>
      <c r="EF47" s="81">
        <f t="shared" si="79"/>
        <v>0</v>
      </c>
      <c r="EG47" s="81">
        <f t="shared" si="79"/>
        <v>0</v>
      </c>
      <c r="EH47" s="81">
        <f t="shared" si="79"/>
        <v>0</v>
      </c>
      <c r="EI47" s="81">
        <f t="shared" si="79"/>
        <v>0</v>
      </c>
      <c r="EJ47" s="81">
        <f t="shared" si="79"/>
        <v>0</v>
      </c>
      <c r="EK47" s="81">
        <f t="shared" si="79"/>
        <v>0</v>
      </c>
      <c r="EL47" s="81">
        <f t="shared" si="79"/>
        <v>0</v>
      </c>
      <c r="EM47" s="81">
        <f t="shared" si="79"/>
        <v>0</v>
      </c>
      <c r="ET47" s="73"/>
      <c r="EU47" s="87">
        <f>EM40</f>
        <v>0</v>
      </c>
      <c r="EV47" s="69">
        <f t="shared" si="48"/>
        <v>0</v>
      </c>
      <c r="EW47" s="73">
        <f t="shared" si="49"/>
        <v>0</v>
      </c>
    </row>
    <row r="48" spans="1:153" x14ac:dyDescent="0.3">
      <c r="F48" s="74"/>
      <c r="G48" s="81">
        <f t="shared" ref="G48:AB48" si="80">G40-O40</f>
        <v>0</v>
      </c>
      <c r="H48" s="81">
        <f t="shared" si="80"/>
        <v>0</v>
      </c>
      <c r="I48" s="81">
        <f t="shared" si="80"/>
        <v>0</v>
      </c>
      <c r="J48" s="81">
        <f t="shared" si="80"/>
        <v>0</v>
      </c>
      <c r="K48" s="81">
        <f t="shared" si="80"/>
        <v>0</v>
      </c>
      <c r="L48" s="81">
        <f t="shared" si="80"/>
        <v>0</v>
      </c>
      <c r="M48" s="81">
        <f t="shared" si="80"/>
        <v>0</v>
      </c>
      <c r="N48" s="81">
        <f t="shared" si="80"/>
        <v>0</v>
      </c>
      <c r="O48" s="81">
        <f t="shared" si="80"/>
        <v>0</v>
      </c>
      <c r="P48" s="81">
        <f t="shared" si="80"/>
        <v>0</v>
      </c>
      <c r="Q48" s="81">
        <f t="shared" si="80"/>
        <v>0</v>
      </c>
      <c r="R48" s="81">
        <f t="shared" si="80"/>
        <v>0</v>
      </c>
      <c r="S48" s="81">
        <f t="shared" si="80"/>
        <v>0</v>
      </c>
      <c r="T48" s="81">
        <f t="shared" si="80"/>
        <v>0</v>
      </c>
      <c r="U48" s="81">
        <f t="shared" si="80"/>
        <v>0</v>
      </c>
      <c r="V48" s="81">
        <f t="shared" si="80"/>
        <v>0</v>
      </c>
      <c r="W48" s="81">
        <f t="shared" si="80"/>
        <v>0</v>
      </c>
      <c r="X48" s="81">
        <f t="shared" si="80"/>
        <v>0</v>
      </c>
      <c r="Y48" s="81">
        <f t="shared" si="80"/>
        <v>0</v>
      </c>
      <c r="Z48" s="81">
        <f t="shared" si="80"/>
        <v>0</v>
      </c>
      <c r="AA48" s="81">
        <f t="shared" si="80"/>
        <v>0</v>
      </c>
      <c r="AB48" s="81">
        <f t="shared" si="80"/>
        <v>0</v>
      </c>
      <c r="AK48" s="87">
        <f>'Calc Sheet'!AB40</f>
        <v>0</v>
      </c>
      <c r="AL48" s="69">
        <f t="shared" si="51"/>
        <v>0</v>
      </c>
      <c r="AM48" s="73">
        <f t="shared" si="52"/>
        <v>0</v>
      </c>
      <c r="AR48" s="74"/>
      <c r="AS48" s="81">
        <f t="shared" ref="AS48:BN48" si="81">AS40-BA40</f>
        <v>0</v>
      </c>
      <c r="AT48" s="81">
        <f t="shared" si="81"/>
        <v>0</v>
      </c>
      <c r="AU48" s="81">
        <f t="shared" si="81"/>
        <v>0</v>
      </c>
      <c r="AV48" s="81">
        <f t="shared" si="81"/>
        <v>0</v>
      </c>
      <c r="AW48" s="81">
        <f t="shared" si="81"/>
        <v>0</v>
      </c>
      <c r="AX48" s="81">
        <f t="shared" si="81"/>
        <v>0</v>
      </c>
      <c r="AY48" s="81">
        <f t="shared" si="81"/>
        <v>0</v>
      </c>
      <c r="AZ48" s="81">
        <f t="shared" si="81"/>
        <v>0</v>
      </c>
      <c r="BA48" s="81">
        <f t="shared" si="81"/>
        <v>0</v>
      </c>
      <c r="BB48" s="81">
        <f t="shared" si="81"/>
        <v>0</v>
      </c>
      <c r="BC48" s="81">
        <f t="shared" si="81"/>
        <v>0</v>
      </c>
      <c r="BD48" s="81">
        <f t="shared" si="81"/>
        <v>0</v>
      </c>
      <c r="BE48" s="81">
        <f t="shared" si="81"/>
        <v>0</v>
      </c>
      <c r="BF48" s="81">
        <f t="shared" si="81"/>
        <v>0</v>
      </c>
      <c r="BG48" s="81">
        <f t="shared" si="81"/>
        <v>0</v>
      </c>
      <c r="BH48" s="81">
        <f t="shared" si="81"/>
        <v>0</v>
      </c>
      <c r="BI48" s="81">
        <f t="shared" si="81"/>
        <v>0</v>
      </c>
      <c r="BJ48" s="81">
        <f t="shared" si="81"/>
        <v>0</v>
      </c>
      <c r="BK48" s="81">
        <f t="shared" si="81"/>
        <v>0</v>
      </c>
      <c r="BL48" s="81">
        <f t="shared" si="81"/>
        <v>0</v>
      </c>
      <c r="BM48" s="81">
        <f t="shared" si="81"/>
        <v>0</v>
      </c>
      <c r="BN48" s="81">
        <f t="shared" si="81"/>
        <v>0</v>
      </c>
      <c r="BW48" s="87">
        <f>'Calc Sheet'!BN40</f>
        <v>0</v>
      </c>
      <c r="BX48" s="69">
        <f t="shared" si="42"/>
        <v>0</v>
      </c>
      <c r="BY48" s="73">
        <f t="shared" si="43"/>
        <v>0</v>
      </c>
      <c r="CD48" s="74"/>
      <c r="CE48" s="81">
        <f t="shared" ref="CE48:CZ48" si="82">CE40-CM40</f>
        <v>0</v>
      </c>
      <c r="CF48" s="81">
        <f t="shared" si="82"/>
        <v>0</v>
      </c>
      <c r="CG48" s="81">
        <f t="shared" si="82"/>
        <v>0</v>
      </c>
      <c r="CH48" s="81">
        <f t="shared" si="82"/>
        <v>0</v>
      </c>
      <c r="CI48" s="81">
        <f t="shared" si="82"/>
        <v>0</v>
      </c>
      <c r="CJ48" s="81">
        <f t="shared" si="82"/>
        <v>0</v>
      </c>
      <c r="CK48" s="81">
        <f t="shared" si="82"/>
        <v>0</v>
      </c>
      <c r="CL48" s="81">
        <f t="shared" si="82"/>
        <v>0</v>
      </c>
      <c r="CM48" s="81">
        <f t="shared" si="82"/>
        <v>0</v>
      </c>
      <c r="CN48" s="81">
        <f t="shared" si="82"/>
        <v>0</v>
      </c>
      <c r="CO48" s="81">
        <f t="shared" si="82"/>
        <v>0</v>
      </c>
      <c r="CP48" s="81">
        <f t="shared" si="82"/>
        <v>0</v>
      </c>
      <c r="CQ48" s="81">
        <f t="shared" si="82"/>
        <v>0</v>
      </c>
      <c r="CR48" s="81">
        <f t="shared" si="82"/>
        <v>0</v>
      </c>
      <c r="CS48" s="81">
        <f t="shared" si="82"/>
        <v>0</v>
      </c>
      <c r="CT48" s="81">
        <f t="shared" si="82"/>
        <v>0</v>
      </c>
      <c r="CU48" s="81">
        <f t="shared" si="82"/>
        <v>0</v>
      </c>
      <c r="CV48" s="81">
        <f t="shared" si="82"/>
        <v>0</v>
      </c>
      <c r="CW48" s="81">
        <f t="shared" si="82"/>
        <v>0</v>
      </c>
      <c r="CX48" s="81">
        <f t="shared" si="82"/>
        <v>0</v>
      </c>
      <c r="CY48" s="81">
        <f t="shared" si="82"/>
        <v>0</v>
      </c>
      <c r="CZ48" s="81">
        <f t="shared" si="82"/>
        <v>0</v>
      </c>
      <c r="DI48" s="87">
        <f>'Calc Sheet'!CZ40</f>
        <v>0</v>
      </c>
      <c r="DJ48" s="69">
        <f t="shared" si="45"/>
        <v>0</v>
      </c>
      <c r="DK48" s="73">
        <f t="shared" si="46"/>
        <v>0</v>
      </c>
      <c r="DP48" s="74"/>
      <c r="DQ48" s="81">
        <f t="shared" ref="DQ48:EL48" si="83">DQ40-DY40</f>
        <v>0</v>
      </c>
      <c r="DR48" s="81">
        <f t="shared" si="83"/>
        <v>0</v>
      </c>
      <c r="DS48" s="81">
        <f t="shared" si="83"/>
        <v>0</v>
      </c>
      <c r="DT48" s="81">
        <f t="shared" si="83"/>
        <v>0</v>
      </c>
      <c r="DU48" s="81">
        <f t="shared" si="83"/>
        <v>0</v>
      </c>
      <c r="DV48" s="81">
        <f t="shared" si="83"/>
        <v>0</v>
      </c>
      <c r="DW48" s="81">
        <f t="shared" si="83"/>
        <v>0</v>
      </c>
      <c r="DX48" s="81">
        <f t="shared" si="83"/>
        <v>0</v>
      </c>
      <c r="DY48" s="81">
        <f t="shared" si="83"/>
        <v>0</v>
      </c>
      <c r="DZ48" s="81">
        <f t="shared" si="83"/>
        <v>0</v>
      </c>
      <c r="EA48" s="81">
        <f t="shared" si="83"/>
        <v>0</v>
      </c>
      <c r="EB48" s="81">
        <f t="shared" si="83"/>
        <v>0</v>
      </c>
      <c r="EC48" s="81">
        <f t="shared" si="83"/>
        <v>0</v>
      </c>
      <c r="ED48" s="81">
        <f t="shared" si="83"/>
        <v>0</v>
      </c>
      <c r="EE48" s="81">
        <f t="shared" si="83"/>
        <v>0</v>
      </c>
      <c r="EF48" s="81">
        <f t="shared" si="83"/>
        <v>0</v>
      </c>
      <c r="EG48" s="81">
        <f t="shared" si="83"/>
        <v>0</v>
      </c>
      <c r="EH48" s="81">
        <f t="shared" si="83"/>
        <v>0</v>
      </c>
      <c r="EI48" s="81">
        <f t="shared" si="83"/>
        <v>0</v>
      </c>
      <c r="EJ48" s="81">
        <f t="shared" si="83"/>
        <v>0</v>
      </c>
      <c r="EK48" s="81">
        <f t="shared" si="83"/>
        <v>0</v>
      </c>
      <c r="EL48" s="81">
        <f t="shared" si="83"/>
        <v>0</v>
      </c>
      <c r="ET48" s="73"/>
      <c r="EU48" s="87">
        <f>EL40</f>
        <v>0</v>
      </c>
      <c r="EV48" s="69">
        <f t="shared" si="48"/>
        <v>0</v>
      </c>
      <c r="EW48" s="73">
        <f t="shared" si="49"/>
        <v>0</v>
      </c>
    </row>
    <row r="49" spans="6:153" x14ac:dyDescent="0.3">
      <c r="F49" s="74"/>
      <c r="G49" s="81">
        <f t="shared" ref="G49:AA49" si="84">G40-P40</f>
        <v>0</v>
      </c>
      <c r="H49" s="81">
        <f t="shared" si="84"/>
        <v>0</v>
      </c>
      <c r="I49" s="81">
        <f t="shared" si="84"/>
        <v>0</v>
      </c>
      <c r="J49" s="81">
        <f t="shared" si="84"/>
        <v>0</v>
      </c>
      <c r="K49" s="81">
        <f t="shared" si="84"/>
        <v>0</v>
      </c>
      <c r="L49" s="81">
        <f t="shared" si="84"/>
        <v>0</v>
      </c>
      <c r="M49" s="81">
        <f t="shared" si="84"/>
        <v>0</v>
      </c>
      <c r="N49" s="81">
        <f t="shared" si="84"/>
        <v>0</v>
      </c>
      <c r="O49" s="81">
        <f t="shared" si="84"/>
        <v>0</v>
      </c>
      <c r="P49" s="81">
        <f t="shared" si="84"/>
        <v>0</v>
      </c>
      <c r="Q49" s="81">
        <f t="shared" si="84"/>
        <v>0</v>
      </c>
      <c r="R49" s="81">
        <f t="shared" si="84"/>
        <v>0</v>
      </c>
      <c r="S49" s="81">
        <f t="shared" si="84"/>
        <v>0</v>
      </c>
      <c r="T49" s="81">
        <f t="shared" si="84"/>
        <v>0</v>
      </c>
      <c r="U49" s="81">
        <f t="shared" si="84"/>
        <v>0</v>
      </c>
      <c r="V49" s="81">
        <f t="shared" si="84"/>
        <v>0</v>
      </c>
      <c r="W49" s="81">
        <f t="shared" si="84"/>
        <v>0</v>
      </c>
      <c r="X49" s="81">
        <f t="shared" si="84"/>
        <v>0</v>
      </c>
      <c r="Y49" s="81">
        <f t="shared" si="84"/>
        <v>0</v>
      </c>
      <c r="Z49" s="81">
        <f t="shared" si="84"/>
        <v>0</v>
      </c>
      <c r="AA49" s="81">
        <f t="shared" si="84"/>
        <v>0</v>
      </c>
      <c r="AK49" s="87">
        <f>'Calc Sheet'!AA40</f>
        <v>0</v>
      </c>
      <c r="AL49" s="69">
        <f t="shared" si="51"/>
        <v>0</v>
      </c>
      <c r="AM49" s="73">
        <f t="shared" si="52"/>
        <v>0</v>
      </c>
      <c r="AR49" s="74"/>
      <c r="AS49" s="81">
        <f t="shared" ref="AS49:BM49" si="85">AS40-BB40</f>
        <v>0</v>
      </c>
      <c r="AT49" s="81">
        <f t="shared" si="85"/>
        <v>0</v>
      </c>
      <c r="AU49" s="81">
        <f t="shared" si="85"/>
        <v>0</v>
      </c>
      <c r="AV49" s="81">
        <f t="shared" si="85"/>
        <v>0</v>
      </c>
      <c r="AW49" s="81">
        <f t="shared" si="85"/>
        <v>0</v>
      </c>
      <c r="AX49" s="81">
        <f t="shared" si="85"/>
        <v>0</v>
      </c>
      <c r="AY49" s="81">
        <f t="shared" si="85"/>
        <v>0</v>
      </c>
      <c r="AZ49" s="81">
        <f t="shared" si="85"/>
        <v>0</v>
      </c>
      <c r="BA49" s="81">
        <f t="shared" si="85"/>
        <v>0</v>
      </c>
      <c r="BB49" s="81">
        <f t="shared" si="85"/>
        <v>0</v>
      </c>
      <c r="BC49" s="81">
        <f t="shared" si="85"/>
        <v>0</v>
      </c>
      <c r="BD49" s="81">
        <f t="shared" si="85"/>
        <v>0</v>
      </c>
      <c r="BE49" s="81">
        <f t="shared" si="85"/>
        <v>0</v>
      </c>
      <c r="BF49" s="81">
        <f t="shared" si="85"/>
        <v>0</v>
      </c>
      <c r="BG49" s="81">
        <f t="shared" si="85"/>
        <v>0</v>
      </c>
      <c r="BH49" s="81">
        <f t="shared" si="85"/>
        <v>0</v>
      </c>
      <c r="BI49" s="81">
        <f t="shared" si="85"/>
        <v>0</v>
      </c>
      <c r="BJ49" s="81">
        <f t="shared" si="85"/>
        <v>0</v>
      </c>
      <c r="BK49" s="81">
        <f t="shared" si="85"/>
        <v>0</v>
      </c>
      <c r="BL49" s="81">
        <f t="shared" si="85"/>
        <v>0</v>
      </c>
      <c r="BM49" s="81">
        <f t="shared" si="85"/>
        <v>0</v>
      </c>
      <c r="BW49" s="87">
        <f>'Calc Sheet'!BM40</f>
        <v>0</v>
      </c>
      <c r="BX49" s="69">
        <f t="shared" si="42"/>
        <v>0</v>
      </c>
      <c r="BY49" s="73">
        <f t="shared" si="43"/>
        <v>0</v>
      </c>
      <c r="CD49" s="74"/>
      <c r="CE49" s="81">
        <f t="shared" ref="CE49:CY49" si="86">CE40-CN40</f>
        <v>0</v>
      </c>
      <c r="CF49" s="81">
        <f t="shared" si="86"/>
        <v>0</v>
      </c>
      <c r="CG49" s="81">
        <f t="shared" si="86"/>
        <v>0</v>
      </c>
      <c r="CH49" s="81">
        <f t="shared" si="86"/>
        <v>0</v>
      </c>
      <c r="CI49" s="81">
        <f t="shared" si="86"/>
        <v>0</v>
      </c>
      <c r="CJ49" s="81">
        <f t="shared" si="86"/>
        <v>0</v>
      </c>
      <c r="CK49" s="81">
        <f t="shared" si="86"/>
        <v>0</v>
      </c>
      <c r="CL49" s="81">
        <f t="shared" si="86"/>
        <v>0</v>
      </c>
      <c r="CM49" s="81">
        <f t="shared" si="86"/>
        <v>0</v>
      </c>
      <c r="CN49" s="81">
        <f t="shared" si="86"/>
        <v>0</v>
      </c>
      <c r="CO49" s="81">
        <f t="shared" si="86"/>
        <v>0</v>
      </c>
      <c r="CP49" s="81">
        <f t="shared" si="86"/>
        <v>0</v>
      </c>
      <c r="CQ49" s="81">
        <f t="shared" si="86"/>
        <v>0</v>
      </c>
      <c r="CR49" s="81">
        <f t="shared" si="86"/>
        <v>0</v>
      </c>
      <c r="CS49" s="81">
        <f t="shared" si="86"/>
        <v>0</v>
      </c>
      <c r="CT49" s="81">
        <f t="shared" si="86"/>
        <v>0</v>
      </c>
      <c r="CU49" s="81">
        <f t="shared" si="86"/>
        <v>0</v>
      </c>
      <c r="CV49" s="81">
        <f t="shared" si="86"/>
        <v>0</v>
      </c>
      <c r="CW49" s="81">
        <f t="shared" si="86"/>
        <v>0</v>
      </c>
      <c r="CX49" s="81">
        <f t="shared" si="86"/>
        <v>0</v>
      </c>
      <c r="CY49" s="81">
        <f t="shared" si="86"/>
        <v>0</v>
      </c>
      <c r="DI49" s="87">
        <f>'Calc Sheet'!CY40</f>
        <v>0</v>
      </c>
      <c r="DJ49" s="69">
        <f t="shared" si="45"/>
        <v>0</v>
      </c>
      <c r="DK49" s="73">
        <f t="shared" si="46"/>
        <v>0</v>
      </c>
      <c r="DP49" s="74"/>
      <c r="DQ49" s="81">
        <f t="shared" ref="DQ49:EK49" si="87">DQ40-DZ40</f>
        <v>0</v>
      </c>
      <c r="DR49" s="81">
        <f t="shared" si="87"/>
        <v>0</v>
      </c>
      <c r="DS49" s="81">
        <f t="shared" si="87"/>
        <v>0</v>
      </c>
      <c r="DT49" s="81">
        <f t="shared" si="87"/>
        <v>0</v>
      </c>
      <c r="DU49" s="81">
        <f t="shared" si="87"/>
        <v>0</v>
      </c>
      <c r="DV49" s="81">
        <f t="shared" si="87"/>
        <v>0</v>
      </c>
      <c r="DW49" s="81">
        <f t="shared" si="87"/>
        <v>0</v>
      </c>
      <c r="DX49" s="81">
        <f t="shared" si="87"/>
        <v>0</v>
      </c>
      <c r="DY49" s="81">
        <f t="shared" si="87"/>
        <v>0</v>
      </c>
      <c r="DZ49" s="81">
        <f t="shared" si="87"/>
        <v>0</v>
      </c>
      <c r="EA49" s="81">
        <f t="shared" si="87"/>
        <v>0</v>
      </c>
      <c r="EB49" s="81">
        <f t="shared" si="87"/>
        <v>0</v>
      </c>
      <c r="EC49" s="81">
        <f t="shared" si="87"/>
        <v>0</v>
      </c>
      <c r="ED49" s="81">
        <f t="shared" si="87"/>
        <v>0</v>
      </c>
      <c r="EE49" s="81">
        <f t="shared" si="87"/>
        <v>0</v>
      </c>
      <c r="EF49" s="81">
        <f t="shared" si="87"/>
        <v>0</v>
      </c>
      <c r="EG49" s="81">
        <f t="shared" si="87"/>
        <v>0</v>
      </c>
      <c r="EH49" s="81">
        <f t="shared" si="87"/>
        <v>0</v>
      </c>
      <c r="EI49" s="81">
        <f t="shared" si="87"/>
        <v>0</v>
      </c>
      <c r="EJ49" s="81">
        <f t="shared" si="87"/>
        <v>0</v>
      </c>
      <c r="EK49" s="81">
        <f t="shared" si="87"/>
        <v>0</v>
      </c>
      <c r="ET49" s="73"/>
      <c r="EU49" s="87">
        <f>EK40</f>
        <v>0</v>
      </c>
      <c r="EV49" s="69">
        <f t="shared" si="48"/>
        <v>0</v>
      </c>
      <c r="EW49" s="73">
        <f t="shared" si="49"/>
        <v>0</v>
      </c>
    </row>
    <row r="50" spans="6:153" x14ac:dyDescent="0.3">
      <c r="F50" s="74"/>
      <c r="G50" s="81">
        <f t="shared" ref="G50:Z50" si="88">G40-Q40</f>
        <v>0</v>
      </c>
      <c r="H50" s="81">
        <f t="shared" si="88"/>
        <v>0</v>
      </c>
      <c r="I50" s="81">
        <f t="shared" si="88"/>
        <v>0</v>
      </c>
      <c r="J50" s="81">
        <f t="shared" si="88"/>
        <v>0</v>
      </c>
      <c r="K50" s="81">
        <f t="shared" si="88"/>
        <v>0</v>
      </c>
      <c r="L50" s="81">
        <f t="shared" si="88"/>
        <v>0</v>
      </c>
      <c r="M50" s="81">
        <f t="shared" si="88"/>
        <v>0</v>
      </c>
      <c r="N50" s="81">
        <f t="shared" si="88"/>
        <v>0</v>
      </c>
      <c r="O50" s="81">
        <f t="shared" si="88"/>
        <v>0</v>
      </c>
      <c r="P50" s="81">
        <f t="shared" si="88"/>
        <v>0</v>
      </c>
      <c r="Q50" s="81">
        <f t="shared" si="88"/>
        <v>0</v>
      </c>
      <c r="R50" s="81">
        <f t="shared" si="88"/>
        <v>0</v>
      </c>
      <c r="S50" s="81">
        <f t="shared" si="88"/>
        <v>0</v>
      </c>
      <c r="T50" s="81">
        <f t="shared" si="88"/>
        <v>0</v>
      </c>
      <c r="U50" s="81">
        <f t="shared" si="88"/>
        <v>0</v>
      </c>
      <c r="V50" s="81">
        <f t="shared" si="88"/>
        <v>0</v>
      </c>
      <c r="W50" s="81">
        <f t="shared" si="88"/>
        <v>0</v>
      </c>
      <c r="X50" s="81">
        <f t="shared" si="88"/>
        <v>0</v>
      </c>
      <c r="Y50" s="81">
        <f t="shared" si="88"/>
        <v>0</v>
      </c>
      <c r="Z50" s="81">
        <f t="shared" si="88"/>
        <v>0</v>
      </c>
      <c r="AK50" s="87">
        <f>'Calc Sheet'!Z40</f>
        <v>0</v>
      </c>
      <c r="AL50" s="69">
        <f t="shared" si="51"/>
        <v>0</v>
      </c>
      <c r="AM50" s="73">
        <f t="shared" si="52"/>
        <v>0</v>
      </c>
      <c r="AR50" s="74"/>
      <c r="AS50" s="81">
        <f t="shared" ref="AS50:BL50" si="89">AS40-BC40</f>
        <v>0</v>
      </c>
      <c r="AT50" s="81">
        <f t="shared" si="89"/>
        <v>0</v>
      </c>
      <c r="AU50" s="81">
        <f t="shared" si="89"/>
        <v>0</v>
      </c>
      <c r="AV50" s="81">
        <f t="shared" si="89"/>
        <v>0</v>
      </c>
      <c r="AW50" s="81">
        <f t="shared" si="89"/>
        <v>0</v>
      </c>
      <c r="AX50" s="81">
        <f t="shared" si="89"/>
        <v>0</v>
      </c>
      <c r="AY50" s="81">
        <f t="shared" si="89"/>
        <v>0</v>
      </c>
      <c r="AZ50" s="81">
        <f t="shared" si="89"/>
        <v>0</v>
      </c>
      <c r="BA50" s="81">
        <f t="shared" si="89"/>
        <v>0</v>
      </c>
      <c r="BB50" s="81">
        <f t="shared" si="89"/>
        <v>0</v>
      </c>
      <c r="BC50" s="81">
        <f t="shared" si="89"/>
        <v>0</v>
      </c>
      <c r="BD50" s="81">
        <f t="shared" si="89"/>
        <v>0</v>
      </c>
      <c r="BE50" s="81">
        <f t="shared" si="89"/>
        <v>0</v>
      </c>
      <c r="BF50" s="81">
        <f t="shared" si="89"/>
        <v>0</v>
      </c>
      <c r="BG50" s="81">
        <f t="shared" si="89"/>
        <v>0</v>
      </c>
      <c r="BH50" s="81">
        <f t="shared" si="89"/>
        <v>0</v>
      </c>
      <c r="BI50" s="81">
        <f t="shared" si="89"/>
        <v>0</v>
      </c>
      <c r="BJ50" s="81">
        <f t="shared" si="89"/>
        <v>0</v>
      </c>
      <c r="BK50" s="81">
        <f t="shared" si="89"/>
        <v>0</v>
      </c>
      <c r="BL50" s="81">
        <f t="shared" si="89"/>
        <v>0</v>
      </c>
      <c r="BW50" s="87">
        <f>'Calc Sheet'!BL40</f>
        <v>0</v>
      </c>
      <c r="BX50" s="69">
        <f t="shared" si="42"/>
        <v>0</v>
      </c>
      <c r="BY50" s="73">
        <f t="shared" si="43"/>
        <v>0</v>
      </c>
      <c r="CD50" s="74"/>
      <c r="CE50" s="81">
        <f t="shared" ref="CE50:CX50" si="90">CE40-CO40</f>
        <v>0</v>
      </c>
      <c r="CF50" s="81">
        <f t="shared" si="90"/>
        <v>0</v>
      </c>
      <c r="CG50" s="81">
        <f t="shared" si="90"/>
        <v>0</v>
      </c>
      <c r="CH50" s="81">
        <f t="shared" si="90"/>
        <v>0</v>
      </c>
      <c r="CI50" s="81">
        <f t="shared" si="90"/>
        <v>0</v>
      </c>
      <c r="CJ50" s="81">
        <f t="shared" si="90"/>
        <v>0</v>
      </c>
      <c r="CK50" s="81">
        <f t="shared" si="90"/>
        <v>0</v>
      </c>
      <c r="CL50" s="81">
        <f t="shared" si="90"/>
        <v>0</v>
      </c>
      <c r="CM50" s="81">
        <f t="shared" si="90"/>
        <v>0</v>
      </c>
      <c r="CN50" s="81">
        <f t="shared" si="90"/>
        <v>0</v>
      </c>
      <c r="CO50" s="81">
        <f t="shared" si="90"/>
        <v>0</v>
      </c>
      <c r="CP50" s="81">
        <f t="shared" si="90"/>
        <v>0</v>
      </c>
      <c r="CQ50" s="81">
        <f t="shared" si="90"/>
        <v>0</v>
      </c>
      <c r="CR50" s="81">
        <f t="shared" si="90"/>
        <v>0</v>
      </c>
      <c r="CS50" s="81">
        <f t="shared" si="90"/>
        <v>0</v>
      </c>
      <c r="CT50" s="81">
        <f t="shared" si="90"/>
        <v>0</v>
      </c>
      <c r="CU50" s="81">
        <f t="shared" si="90"/>
        <v>0</v>
      </c>
      <c r="CV50" s="81">
        <f t="shared" si="90"/>
        <v>0</v>
      </c>
      <c r="CW50" s="81">
        <f t="shared" si="90"/>
        <v>0</v>
      </c>
      <c r="CX50" s="81">
        <f t="shared" si="90"/>
        <v>0</v>
      </c>
      <c r="DI50" s="87">
        <f>'Calc Sheet'!CX40</f>
        <v>0</v>
      </c>
      <c r="DJ50" s="69">
        <f t="shared" si="45"/>
        <v>0</v>
      </c>
      <c r="DK50" s="73">
        <f t="shared" si="46"/>
        <v>0</v>
      </c>
      <c r="DP50" s="74"/>
      <c r="DQ50" s="81">
        <f t="shared" ref="DQ50:EJ50" si="91">DQ40-EA40</f>
        <v>0</v>
      </c>
      <c r="DR50" s="81">
        <f t="shared" si="91"/>
        <v>0</v>
      </c>
      <c r="DS50" s="81">
        <f t="shared" si="91"/>
        <v>0</v>
      </c>
      <c r="DT50" s="81">
        <f t="shared" si="91"/>
        <v>0</v>
      </c>
      <c r="DU50" s="81">
        <f t="shared" si="91"/>
        <v>0</v>
      </c>
      <c r="DV50" s="81">
        <f t="shared" si="91"/>
        <v>0</v>
      </c>
      <c r="DW50" s="81">
        <f t="shared" si="91"/>
        <v>0</v>
      </c>
      <c r="DX50" s="81">
        <f t="shared" si="91"/>
        <v>0</v>
      </c>
      <c r="DY50" s="81">
        <f t="shared" si="91"/>
        <v>0</v>
      </c>
      <c r="DZ50" s="81">
        <f t="shared" si="91"/>
        <v>0</v>
      </c>
      <c r="EA50" s="81">
        <f t="shared" si="91"/>
        <v>0</v>
      </c>
      <c r="EB50" s="81">
        <f t="shared" si="91"/>
        <v>0</v>
      </c>
      <c r="EC50" s="81">
        <f t="shared" si="91"/>
        <v>0</v>
      </c>
      <c r="ED50" s="81">
        <f t="shared" si="91"/>
        <v>0</v>
      </c>
      <c r="EE50" s="81">
        <f t="shared" si="91"/>
        <v>0</v>
      </c>
      <c r="EF50" s="81">
        <f t="shared" si="91"/>
        <v>0</v>
      </c>
      <c r="EG50" s="81">
        <f t="shared" si="91"/>
        <v>0</v>
      </c>
      <c r="EH50" s="81">
        <f t="shared" si="91"/>
        <v>0</v>
      </c>
      <c r="EI50" s="81">
        <f t="shared" si="91"/>
        <v>0</v>
      </c>
      <c r="EJ50" s="81">
        <f t="shared" si="91"/>
        <v>0</v>
      </c>
      <c r="ET50" s="73"/>
      <c r="EU50" s="87">
        <f>EJ40</f>
        <v>0</v>
      </c>
      <c r="EV50" s="69">
        <f t="shared" si="48"/>
        <v>0</v>
      </c>
      <c r="EW50" s="73">
        <f t="shared" si="49"/>
        <v>0</v>
      </c>
    </row>
    <row r="51" spans="6:153" x14ac:dyDescent="0.3">
      <c r="F51" s="74"/>
      <c r="G51" s="81">
        <f t="shared" ref="G51:Y51" si="92">G40-R40</f>
        <v>0</v>
      </c>
      <c r="H51" s="81">
        <f t="shared" si="92"/>
        <v>0</v>
      </c>
      <c r="I51" s="81">
        <f t="shared" si="92"/>
        <v>0</v>
      </c>
      <c r="J51" s="81">
        <f t="shared" si="92"/>
        <v>0</v>
      </c>
      <c r="K51" s="81">
        <f t="shared" si="92"/>
        <v>0</v>
      </c>
      <c r="L51" s="81">
        <f t="shared" si="92"/>
        <v>0</v>
      </c>
      <c r="M51" s="81">
        <f t="shared" si="92"/>
        <v>0</v>
      </c>
      <c r="N51" s="81">
        <f t="shared" si="92"/>
        <v>0</v>
      </c>
      <c r="O51" s="81">
        <f t="shared" si="92"/>
        <v>0</v>
      </c>
      <c r="P51" s="81">
        <f t="shared" si="92"/>
        <v>0</v>
      </c>
      <c r="Q51" s="81">
        <f t="shared" si="92"/>
        <v>0</v>
      </c>
      <c r="R51" s="81">
        <f t="shared" si="92"/>
        <v>0</v>
      </c>
      <c r="S51" s="81">
        <f t="shared" si="92"/>
        <v>0</v>
      </c>
      <c r="T51" s="81">
        <f t="shared" si="92"/>
        <v>0</v>
      </c>
      <c r="U51" s="81">
        <f t="shared" si="92"/>
        <v>0</v>
      </c>
      <c r="V51" s="81">
        <f t="shared" si="92"/>
        <v>0</v>
      </c>
      <c r="W51" s="81">
        <f t="shared" si="92"/>
        <v>0</v>
      </c>
      <c r="X51" s="81">
        <f t="shared" si="92"/>
        <v>0</v>
      </c>
      <c r="Y51" s="81">
        <f t="shared" si="92"/>
        <v>0</v>
      </c>
      <c r="AK51" s="87">
        <f>'Calc Sheet'!Y40</f>
        <v>0</v>
      </c>
      <c r="AL51" s="69">
        <f t="shared" si="51"/>
        <v>0</v>
      </c>
      <c r="AM51" s="73">
        <f t="shared" si="52"/>
        <v>0</v>
      </c>
      <c r="AR51" s="74"/>
      <c r="AS51" s="81">
        <f t="shared" ref="AS51:BK51" si="93">AS40-BD40</f>
        <v>0</v>
      </c>
      <c r="AT51" s="81">
        <f t="shared" si="93"/>
        <v>0</v>
      </c>
      <c r="AU51" s="81">
        <f t="shared" si="93"/>
        <v>0</v>
      </c>
      <c r="AV51" s="81">
        <f t="shared" si="93"/>
        <v>0</v>
      </c>
      <c r="AW51" s="81">
        <f t="shared" si="93"/>
        <v>0</v>
      </c>
      <c r="AX51" s="81">
        <f t="shared" si="93"/>
        <v>0</v>
      </c>
      <c r="AY51" s="81">
        <f t="shared" si="93"/>
        <v>0</v>
      </c>
      <c r="AZ51" s="81">
        <f t="shared" si="93"/>
        <v>0</v>
      </c>
      <c r="BA51" s="81">
        <f t="shared" si="93"/>
        <v>0</v>
      </c>
      <c r="BB51" s="81">
        <f t="shared" si="93"/>
        <v>0</v>
      </c>
      <c r="BC51" s="81">
        <f t="shared" si="93"/>
        <v>0</v>
      </c>
      <c r="BD51" s="81">
        <f t="shared" si="93"/>
        <v>0</v>
      </c>
      <c r="BE51" s="81">
        <f t="shared" si="93"/>
        <v>0</v>
      </c>
      <c r="BF51" s="81">
        <f t="shared" si="93"/>
        <v>0</v>
      </c>
      <c r="BG51" s="81">
        <f t="shared" si="93"/>
        <v>0</v>
      </c>
      <c r="BH51" s="81">
        <f t="shared" si="93"/>
        <v>0</v>
      </c>
      <c r="BI51" s="81">
        <f t="shared" si="93"/>
        <v>0</v>
      </c>
      <c r="BJ51" s="81">
        <f t="shared" si="93"/>
        <v>0</v>
      </c>
      <c r="BK51" s="81">
        <f t="shared" si="93"/>
        <v>0</v>
      </c>
      <c r="BW51" s="87">
        <f>'Calc Sheet'!BK40</f>
        <v>0</v>
      </c>
      <c r="BX51" s="69">
        <f t="shared" si="42"/>
        <v>0</v>
      </c>
      <c r="BY51" s="73">
        <f t="shared" si="43"/>
        <v>0</v>
      </c>
      <c r="CD51" s="74"/>
      <c r="CE51" s="81">
        <f t="shared" ref="CE51:CW51" si="94">CE40-CP40</f>
        <v>0</v>
      </c>
      <c r="CF51" s="81">
        <f t="shared" si="94"/>
        <v>0</v>
      </c>
      <c r="CG51" s="81">
        <f t="shared" si="94"/>
        <v>0</v>
      </c>
      <c r="CH51" s="81">
        <f t="shared" si="94"/>
        <v>0</v>
      </c>
      <c r="CI51" s="81">
        <f t="shared" si="94"/>
        <v>0</v>
      </c>
      <c r="CJ51" s="81">
        <f t="shared" si="94"/>
        <v>0</v>
      </c>
      <c r="CK51" s="81">
        <f t="shared" si="94"/>
        <v>0</v>
      </c>
      <c r="CL51" s="81">
        <f t="shared" si="94"/>
        <v>0</v>
      </c>
      <c r="CM51" s="81">
        <f t="shared" si="94"/>
        <v>0</v>
      </c>
      <c r="CN51" s="81">
        <f t="shared" si="94"/>
        <v>0</v>
      </c>
      <c r="CO51" s="81">
        <f t="shared" si="94"/>
        <v>0</v>
      </c>
      <c r="CP51" s="81">
        <f t="shared" si="94"/>
        <v>0</v>
      </c>
      <c r="CQ51" s="81">
        <f t="shared" si="94"/>
        <v>0</v>
      </c>
      <c r="CR51" s="81">
        <f t="shared" si="94"/>
        <v>0</v>
      </c>
      <c r="CS51" s="81">
        <f t="shared" si="94"/>
        <v>0</v>
      </c>
      <c r="CT51" s="81">
        <f t="shared" si="94"/>
        <v>0</v>
      </c>
      <c r="CU51" s="81">
        <f t="shared" si="94"/>
        <v>0</v>
      </c>
      <c r="CV51" s="81">
        <f t="shared" si="94"/>
        <v>0</v>
      </c>
      <c r="CW51" s="81">
        <f t="shared" si="94"/>
        <v>0</v>
      </c>
      <c r="DI51" s="87">
        <f>'Calc Sheet'!CW40</f>
        <v>0</v>
      </c>
      <c r="DJ51" s="69">
        <f t="shared" si="45"/>
        <v>0</v>
      </c>
      <c r="DK51" s="73">
        <f t="shared" si="46"/>
        <v>0</v>
      </c>
      <c r="DP51" s="74"/>
      <c r="DQ51" s="81">
        <f t="shared" ref="DQ51:EI51" si="95">DQ40-EB40</f>
        <v>0</v>
      </c>
      <c r="DR51" s="81">
        <f t="shared" si="95"/>
        <v>0</v>
      </c>
      <c r="DS51" s="81">
        <f t="shared" si="95"/>
        <v>0</v>
      </c>
      <c r="DT51" s="81">
        <f t="shared" si="95"/>
        <v>0</v>
      </c>
      <c r="DU51" s="81">
        <f t="shared" si="95"/>
        <v>0</v>
      </c>
      <c r="DV51" s="81">
        <f t="shared" si="95"/>
        <v>0</v>
      </c>
      <c r="DW51" s="81">
        <f t="shared" si="95"/>
        <v>0</v>
      </c>
      <c r="DX51" s="81">
        <f t="shared" si="95"/>
        <v>0</v>
      </c>
      <c r="DY51" s="81">
        <f t="shared" si="95"/>
        <v>0</v>
      </c>
      <c r="DZ51" s="81">
        <f t="shared" si="95"/>
        <v>0</v>
      </c>
      <c r="EA51" s="81">
        <f t="shared" si="95"/>
        <v>0</v>
      </c>
      <c r="EB51" s="81">
        <f t="shared" si="95"/>
        <v>0</v>
      </c>
      <c r="EC51" s="81">
        <f t="shared" si="95"/>
        <v>0</v>
      </c>
      <c r="ED51" s="81">
        <f t="shared" si="95"/>
        <v>0</v>
      </c>
      <c r="EE51" s="81">
        <f t="shared" si="95"/>
        <v>0</v>
      </c>
      <c r="EF51" s="81">
        <f t="shared" si="95"/>
        <v>0</v>
      </c>
      <c r="EG51" s="81">
        <f t="shared" si="95"/>
        <v>0</v>
      </c>
      <c r="EH51" s="81">
        <f t="shared" si="95"/>
        <v>0</v>
      </c>
      <c r="EI51" s="81">
        <f t="shared" si="95"/>
        <v>0</v>
      </c>
      <c r="ET51" s="73"/>
      <c r="EU51" s="87">
        <f>EI40</f>
        <v>0</v>
      </c>
      <c r="EV51" s="69">
        <f t="shared" si="48"/>
        <v>0</v>
      </c>
      <c r="EW51" s="73">
        <f t="shared" si="49"/>
        <v>0</v>
      </c>
    </row>
    <row r="52" spans="6:153" x14ac:dyDescent="0.3">
      <c r="F52" s="74"/>
      <c r="G52" s="81">
        <f>G40-S40</f>
        <v>0</v>
      </c>
      <c r="H52" s="81">
        <f t="shared" ref="H52:X52" si="96">H43-T40</f>
        <v>0</v>
      </c>
      <c r="I52" s="81">
        <f t="shared" si="96"/>
        <v>0</v>
      </c>
      <c r="J52" s="81">
        <f t="shared" si="96"/>
        <v>0</v>
      </c>
      <c r="K52" s="81">
        <f t="shared" si="96"/>
        <v>0</v>
      </c>
      <c r="L52" s="81">
        <f t="shared" si="96"/>
        <v>0</v>
      </c>
      <c r="M52" s="81">
        <f t="shared" si="96"/>
        <v>0</v>
      </c>
      <c r="N52" s="81">
        <f t="shared" si="96"/>
        <v>0</v>
      </c>
      <c r="O52" s="81">
        <f t="shared" si="96"/>
        <v>0</v>
      </c>
      <c r="P52" s="81">
        <f t="shared" si="96"/>
        <v>0</v>
      </c>
      <c r="Q52" s="81">
        <f t="shared" si="96"/>
        <v>0</v>
      </c>
      <c r="R52" s="81">
        <f t="shared" si="96"/>
        <v>0</v>
      </c>
      <c r="S52" s="81">
        <f t="shared" si="96"/>
        <v>0</v>
      </c>
      <c r="T52" s="81">
        <f t="shared" si="96"/>
        <v>0</v>
      </c>
      <c r="U52" s="81">
        <f t="shared" si="96"/>
        <v>0</v>
      </c>
      <c r="V52" s="81">
        <f t="shared" si="96"/>
        <v>0</v>
      </c>
      <c r="W52" s="81">
        <f t="shared" si="96"/>
        <v>0</v>
      </c>
      <c r="X52" s="81">
        <f t="shared" si="96"/>
        <v>0</v>
      </c>
      <c r="AK52" s="87">
        <f>'Calc Sheet'!X40</f>
        <v>0</v>
      </c>
      <c r="AL52" s="69">
        <f t="shared" si="51"/>
        <v>0</v>
      </c>
      <c r="AM52" s="73">
        <f t="shared" si="52"/>
        <v>0</v>
      </c>
      <c r="AR52" s="74"/>
      <c r="AS52" s="81">
        <f>AS40-BE40</f>
        <v>0</v>
      </c>
      <c r="AT52" s="81">
        <f t="shared" ref="AT52:BJ52" si="97">AT43-BF40</f>
        <v>0</v>
      </c>
      <c r="AU52" s="81">
        <f t="shared" si="97"/>
        <v>0</v>
      </c>
      <c r="AV52" s="81">
        <f t="shared" si="97"/>
        <v>0</v>
      </c>
      <c r="AW52" s="81">
        <f t="shared" si="97"/>
        <v>0</v>
      </c>
      <c r="AX52" s="81">
        <f t="shared" si="97"/>
        <v>0</v>
      </c>
      <c r="AY52" s="81">
        <f t="shared" si="97"/>
        <v>0</v>
      </c>
      <c r="AZ52" s="81">
        <f t="shared" si="97"/>
        <v>0</v>
      </c>
      <c r="BA52" s="81">
        <f t="shared" si="97"/>
        <v>0</v>
      </c>
      <c r="BB52" s="81">
        <f t="shared" si="97"/>
        <v>0</v>
      </c>
      <c r="BC52" s="81">
        <f t="shared" si="97"/>
        <v>0</v>
      </c>
      <c r="BD52" s="81">
        <f t="shared" si="97"/>
        <v>0</v>
      </c>
      <c r="BE52" s="81">
        <f t="shared" si="97"/>
        <v>0</v>
      </c>
      <c r="BF52" s="81">
        <f t="shared" si="97"/>
        <v>0</v>
      </c>
      <c r="BG52" s="81">
        <f t="shared" si="97"/>
        <v>0</v>
      </c>
      <c r="BH52" s="81">
        <f t="shared" si="97"/>
        <v>0</v>
      </c>
      <c r="BI52" s="81">
        <f t="shared" si="97"/>
        <v>0</v>
      </c>
      <c r="BJ52" s="81">
        <f t="shared" si="97"/>
        <v>0</v>
      </c>
      <c r="BW52" s="87">
        <f>'Calc Sheet'!BJ40</f>
        <v>0</v>
      </c>
      <c r="BX52" s="69">
        <f t="shared" si="42"/>
        <v>0</v>
      </c>
      <c r="BY52" s="73">
        <f t="shared" si="43"/>
        <v>0</v>
      </c>
      <c r="CD52" s="74"/>
      <c r="CE52" s="81">
        <f>CE40-CQ40</f>
        <v>0</v>
      </c>
      <c r="CF52" s="81">
        <f t="shared" ref="CF52:CV52" si="98">CF43-CR40</f>
        <v>0</v>
      </c>
      <c r="CG52" s="81">
        <f t="shared" si="98"/>
        <v>0</v>
      </c>
      <c r="CH52" s="81">
        <f t="shared" si="98"/>
        <v>0</v>
      </c>
      <c r="CI52" s="81">
        <f t="shared" si="98"/>
        <v>0</v>
      </c>
      <c r="CJ52" s="81">
        <f t="shared" si="98"/>
        <v>0</v>
      </c>
      <c r="CK52" s="81">
        <f t="shared" si="98"/>
        <v>0</v>
      </c>
      <c r="CL52" s="81">
        <f t="shared" si="98"/>
        <v>0</v>
      </c>
      <c r="CM52" s="81">
        <f t="shared" si="98"/>
        <v>0</v>
      </c>
      <c r="CN52" s="81">
        <f t="shared" si="98"/>
        <v>0</v>
      </c>
      <c r="CO52" s="81">
        <f t="shared" si="98"/>
        <v>0</v>
      </c>
      <c r="CP52" s="81">
        <f t="shared" si="98"/>
        <v>0</v>
      </c>
      <c r="CQ52" s="81">
        <f t="shared" si="98"/>
        <v>0</v>
      </c>
      <c r="CR52" s="81">
        <f t="shared" si="98"/>
        <v>0</v>
      </c>
      <c r="CS52" s="81">
        <f t="shared" si="98"/>
        <v>0</v>
      </c>
      <c r="CT52" s="81">
        <f t="shared" si="98"/>
        <v>0</v>
      </c>
      <c r="CU52" s="81">
        <f t="shared" si="98"/>
        <v>0</v>
      </c>
      <c r="CV52" s="81">
        <f t="shared" si="98"/>
        <v>0</v>
      </c>
      <c r="DI52" s="87">
        <f>'Calc Sheet'!CV40</f>
        <v>0</v>
      </c>
      <c r="DJ52" s="69">
        <f t="shared" si="45"/>
        <v>0</v>
      </c>
      <c r="DK52" s="73">
        <f t="shared" si="46"/>
        <v>0</v>
      </c>
      <c r="DP52" s="74"/>
      <c r="DQ52" s="81">
        <f>DQ40-EC40</f>
        <v>0</v>
      </c>
      <c r="DR52" s="81">
        <f t="shared" ref="DR52:EH52" si="99">DR43-ED40</f>
        <v>0</v>
      </c>
      <c r="DS52" s="81">
        <f t="shared" si="99"/>
        <v>0</v>
      </c>
      <c r="DT52" s="81">
        <f t="shared" si="99"/>
        <v>0</v>
      </c>
      <c r="DU52" s="81">
        <f t="shared" si="99"/>
        <v>0</v>
      </c>
      <c r="DV52" s="81">
        <f t="shared" si="99"/>
        <v>0</v>
      </c>
      <c r="DW52" s="81">
        <f t="shared" si="99"/>
        <v>0</v>
      </c>
      <c r="DX52" s="81">
        <f t="shared" si="99"/>
        <v>0</v>
      </c>
      <c r="DY52" s="81">
        <f t="shared" si="99"/>
        <v>0</v>
      </c>
      <c r="DZ52" s="81">
        <f t="shared" si="99"/>
        <v>0</v>
      </c>
      <c r="EA52" s="81">
        <f t="shared" si="99"/>
        <v>0</v>
      </c>
      <c r="EB52" s="81">
        <f t="shared" si="99"/>
        <v>0</v>
      </c>
      <c r="EC52" s="81">
        <f t="shared" si="99"/>
        <v>0</v>
      </c>
      <c r="ED52" s="81">
        <f t="shared" si="99"/>
        <v>0</v>
      </c>
      <c r="EE52" s="81">
        <f t="shared" si="99"/>
        <v>0</v>
      </c>
      <c r="EF52" s="81">
        <f t="shared" si="99"/>
        <v>0</v>
      </c>
      <c r="EG52" s="81">
        <f t="shared" si="99"/>
        <v>0</v>
      </c>
      <c r="EH52" s="81">
        <f t="shared" si="99"/>
        <v>0</v>
      </c>
      <c r="ET52" s="73"/>
      <c r="EU52" s="87">
        <f>EH40</f>
        <v>0</v>
      </c>
      <c r="EV52" s="69">
        <f t="shared" si="48"/>
        <v>0</v>
      </c>
      <c r="EW52" s="73">
        <f t="shared" si="49"/>
        <v>0</v>
      </c>
    </row>
    <row r="53" spans="6:153" x14ac:dyDescent="0.3">
      <c r="F53" s="74"/>
      <c r="G53" s="81">
        <f t="shared" ref="G53:W53" si="100">G40-T40</f>
        <v>0</v>
      </c>
      <c r="H53" s="81">
        <f t="shared" si="100"/>
        <v>0</v>
      </c>
      <c r="I53" s="81">
        <f t="shared" si="100"/>
        <v>0</v>
      </c>
      <c r="J53" s="81">
        <f t="shared" si="100"/>
        <v>0</v>
      </c>
      <c r="K53" s="81">
        <f t="shared" si="100"/>
        <v>0</v>
      </c>
      <c r="L53" s="81">
        <f t="shared" si="100"/>
        <v>0</v>
      </c>
      <c r="M53" s="81">
        <f t="shared" si="100"/>
        <v>0</v>
      </c>
      <c r="N53" s="81">
        <f t="shared" si="100"/>
        <v>0</v>
      </c>
      <c r="O53" s="81">
        <f t="shared" si="100"/>
        <v>0</v>
      </c>
      <c r="P53" s="81">
        <f t="shared" si="100"/>
        <v>0</v>
      </c>
      <c r="Q53" s="81">
        <f t="shared" si="100"/>
        <v>0</v>
      </c>
      <c r="R53" s="81">
        <f t="shared" si="100"/>
        <v>0</v>
      </c>
      <c r="S53" s="81">
        <f t="shared" si="100"/>
        <v>0</v>
      </c>
      <c r="T53" s="81">
        <f t="shared" si="100"/>
        <v>0</v>
      </c>
      <c r="U53" s="81">
        <f t="shared" si="100"/>
        <v>0</v>
      </c>
      <c r="V53" s="81">
        <f t="shared" si="100"/>
        <v>0</v>
      </c>
      <c r="W53" s="81">
        <f t="shared" si="100"/>
        <v>0</v>
      </c>
      <c r="AK53" s="87">
        <f>'Calc Sheet'!W40</f>
        <v>0</v>
      </c>
      <c r="AL53" s="69">
        <f t="shared" si="51"/>
        <v>0</v>
      </c>
      <c r="AM53" s="73">
        <f t="shared" si="52"/>
        <v>0</v>
      </c>
      <c r="AR53" s="74"/>
      <c r="AS53" s="81">
        <f t="shared" ref="AS53:BI53" si="101">AS40-BF40</f>
        <v>0</v>
      </c>
      <c r="AT53" s="81">
        <f t="shared" si="101"/>
        <v>0</v>
      </c>
      <c r="AU53" s="81">
        <f t="shared" si="101"/>
        <v>0</v>
      </c>
      <c r="AV53" s="81">
        <f t="shared" si="101"/>
        <v>0</v>
      </c>
      <c r="AW53" s="81">
        <f t="shared" si="101"/>
        <v>0</v>
      </c>
      <c r="AX53" s="81">
        <f t="shared" si="101"/>
        <v>0</v>
      </c>
      <c r="AY53" s="81">
        <f t="shared" si="101"/>
        <v>0</v>
      </c>
      <c r="AZ53" s="81">
        <f t="shared" si="101"/>
        <v>0</v>
      </c>
      <c r="BA53" s="81">
        <f t="shared" si="101"/>
        <v>0</v>
      </c>
      <c r="BB53" s="81">
        <f t="shared" si="101"/>
        <v>0</v>
      </c>
      <c r="BC53" s="81">
        <f t="shared" si="101"/>
        <v>0</v>
      </c>
      <c r="BD53" s="81">
        <f t="shared" si="101"/>
        <v>0</v>
      </c>
      <c r="BE53" s="81">
        <f t="shared" si="101"/>
        <v>0</v>
      </c>
      <c r="BF53" s="81">
        <f t="shared" si="101"/>
        <v>0</v>
      </c>
      <c r="BG53" s="81">
        <f t="shared" si="101"/>
        <v>0</v>
      </c>
      <c r="BH53" s="81">
        <f t="shared" si="101"/>
        <v>0</v>
      </c>
      <c r="BI53" s="81">
        <f t="shared" si="101"/>
        <v>0</v>
      </c>
      <c r="BW53" s="87">
        <f>'Calc Sheet'!BI40</f>
        <v>0</v>
      </c>
      <c r="BX53" s="69">
        <f t="shared" si="42"/>
        <v>0</v>
      </c>
      <c r="BY53" s="73">
        <f t="shared" si="43"/>
        <v>0</v>
      </c>
      <c r="CD53" s="74"/>
      <c r="CE53" s="81">
        <f t="shared" ref="CE53:CU53" si="102">CE40-CR40</f>
        <v>0</v>
      </c>
      <c r="CF53" s="81">
        <f t="shared" si="102"/>
        <v>0</v>
      </c>
      <c r="CG53" s="81">
        <f t="shared" si="102"/>
        <v>0</v>
      </c>
      <c r="CH53" s="81">
        <f t="shared" si="102"/>
        <v>0</v>
      </c>
      <c r="CI53" s="81">
        <f t="shared" si="102"/>
        <v>0</v>
      </c>
      <c r="CJ53" s="81">
        <f t="shared" si="102"/>
        <v>0</v>
      </c>
      <c r="CK53" s="81">
        <f t="shared" si="102"/>
        <v>0</v>
      </c>
      <c r="CL53" s="81">
        <f t="shared" si="102"/>
        <v>0</v>
      </c>
      <c r="CM53" s="81">
        <f t="shared" si="102"/>
        <v>0</v>
      </c>
      <c r="CN53" s="81">
        <f t="shared" si="102"/>
        <v>0</v>
      </c>
      <c r="CO53" s="81">
        <f t="shared" si="102"/>
        <v>0</v>
      </c>
      <c r="CP53" s="81">
        <f t="shared" si="102"/>
        <v>0</v>
      </c>
      <c r="CQ53" s="81">
        <f t="shared" si="102"/>
        <v>0</v>
      </c>
      <c r="CR53" s="81">
        <f t="shared" si="102"/>
        <v>0</v>
      </c>
      <c r="CS53" s="81">
        <f t="shared" si="102"/>
        <v>0</v>
      </c>
      <c r="CT53" s="81">
        <f t="shared" si="102"/>
        <v>0</v>
      </c>
      <c r="CU53" s="81">
        <f t="shared" si="102"/>
        <v>0</v>
      </c>
      <c r="DI53" s="87">
        <f>'Calc Sheet'!CU40</f>
        <v>0</v>
      </c>
      <c r="DJ53" s="69">
        <f t="shared" si="45"/>
        <v>0</v>
      </c>
      <c r="DK53" s="73">
        <f t="shared" si="46"/>
        <v>0</v>
      </c>
      <c r="DP53" s="74"/>
      <c r="DQ53" s="81">
        <f t="shared" ref="DQ53:EG53" si="103">DQ40-ED40</f>
        <v>0</v>
      </c>
      <c r="DR53" s="81">
        <f t="shared" si="103"/>
        <v>0</v>
      </c>
      <c r="DS53" s="81">
        <f t="shared" si="103"/>
        <v>0</v>
      </c>
      <c r="DT53" s="81">
        <f t="shared" si="103"/>
        <v>0</v>
      </c>
      <c r="DU53" s="81">
        <f t="shared" si="103"/>
        <v>0</v>
      </c>
      <c r="DV53" s="81">
        <f t="shared" si="103"/>
        <v>0</v>
      </c>
      <c r="DW53" s="81">
        <f t="shared" si="103"/>
        <v>0</v>
      </c>
      <c r="DX53" s="81">
        <f t="shared" si="103"/>
        <v>0</v>
      </c>
      <c r="DY53" s="81">
        <f t="shared" si="103"/>
        <v>0</v>
      </c>
      <c r="DZ53" s="81">
        <f t="shared" si="103"/>
        <v>0</v>
      </c>
      <c r="EA53" s="81">
        <f t="shared" si="103"/>
        <v>0</v>
      </c>
      <c r="EB53" s="81">
        <f t="shared" si="103"/>
        <v>0</v>
      </c>
      <c r="EC53" s="81">
        <f t="shared" si="103"/>
        <v>0</v>
      </c>
      <c r="ED53" s="81">
        <f t="shared" si="103"/>
        <v>0</v>
      </c>
      <c r="EE53" s="81">
        <f t="shared" si="103"/>
        <v>0</v>
      </c>
      <c r="EF53" s="81">
        <f t="shared" si="103"/>
        <v>0</v>
      </c>
      <c r="EG53" s="81">
        <f t="shared" si="103"/>
        <v>0</v>
      </c>
      <c r="ET53" s="73"/>
      <c r="EU53" s="87">
        <f>EG40</f>
        <v>0</v>
      </c>
      <c r="EV53" s="69">
        <f t="shared" si="48"/>
        <v>0</v>
      </c>
      <c r="EW53" s="73">
        <f t="shared" si="49"/>
        <v>0</v>
      </c>
    </row>
    <row r="54" spans="6:153" x14ac:dyDescent="0.3">
      <c r="F54" s="74"/>
      <c r="G54" s="81">
        <f>G40-U40</f>
        <v>0</v>
      </c>
      <c r="H54" s="81">
        <f t="shared" ref="H54:V54" si="104">H45-V40</f>
        <v>0</v>
      </c>
      <c r="I54" s="81">
        <f t="shared" si="104"/>
        <v>0</v>
      </c>
      <c r="J54" s="81">
        <f t="shared" si="104"/>
        <v>0</v>
      </c>
      <c r="K54" s="81">
        <f t="shared" si="104"/>
        <v>0</v>
      </c>
      <c r="L54" s="81">
        <f t="shared" si="104"/>
        <v>0</v>
      </c>
      <c r="M54" s="81">
        <f t="shared" si="104"/>
        <v>0</v>
      </c>
      <c r="N54" s="81">
        <f t="shared" si="104"/>
        <v>0</v>
      </c>
      <c r="O54" s="81">
        <f t="shared" si="104"/>
        <v>0</v>
      </c>
      <c r="P54" s="81">
        <f t="shared" si="104"/>
        <v>0</v>
      </c>
      <c r="Q54" s="81">
        <f t="shared" si="104"/>
        <v>0</v>
      </c>
      <c r="R54" s="81">
        <f t="shared" si="104"/>
        <v>0</v>
      </c>
      <c r="S54" s="81">
        <f t="shared" si="104"/>
        <v>0</v>
      </c>
      <c r="T54" s="81">
        <f t="shared" si="104"/>
        <v>0</v>
      </c>
      <c r="U54" s="81">
        <f t="shared" si="104"/>
        <v>0</v>
      </c>
      <c r="V54" s="81">
        <f t="shared" si="104"/>
        <v>0</v>
      </c>
      <c r="AK54" s="87">
        <f>'Calc Sheet'!V40</f>
        <v>0</v>
      </c>
      <c r="AL54" s="69">
        <f t="shared" si="51"/>
        <v>0</v>
      </c>
      <c r="AM54" s="73">
        <f t="shared" si="52"/>
        <v>0</v>
      </c>
      <c r="AR54" s="74"/>
      <c r="AS54" s="81">
        <f>AS40-BG40</f>
        <v>0</v>
      </c>
      <c r="AT54" s="81">
        <f t="shared" ref="AT54:BH54" si="105">AT45-BH40</f>
        <v>0</v>
      </c>
      <c r="AU54" s="81">
        <f t="shared" si="105"/>
        <v>0</v>
      </c>
      <c r="AV54" s="81">
        <f t="shared" si="105"/>
        <v>0</v>
      </c>
      <c r="AW54" s="81">
        <f t="shared" si="105"/>
        <v>0</v>
      </c>
      <c r="AX54" s="81">
        <f t="shared" si="105"/>
        <v>0</v>
      </c>
      <c r="AY54" s="81">
        <f t="shared" si="105"/>
        <v>0</v>
      </c>
      <c r="AZ54" s="81">
        <f t="shared" si="105"/>
        <v>0</v>
      </c>
      <c r="BA54" s="81">
        <f t="shared" si="105"/>
        <v>0</v>
      </c>
      <c r="BB54" s="81">
        <f t="shared" si="105"/>
        <v>0</v>
      </c>
      <c r="BC54" s="81">
        <f t="shared" si="105"/>
        <v>0</v>
      </c>
      <c r="BD54" s="81">
        <f t="shared" si="105"/>
        <v>0</v>
      </c>
      <c r="BE54" s="81">
        <f t="shared" si="105"/>
        <v>0</v>
      </c>
      <c r="BF54" s="81">
        <f t="shared" si="105"/>
        <v>0</v>
      </c>
      <c r="BG54" s="81">
        <f t="shared" si="105"/>
        <v>0</v>
      </c>
      <c r="BH54" s="81">
        <f t="shared" si="105"/>
        <v>0</v>
      </c>
      <c r="BW54" s="87">
        <f>'Calc Sheet'!BH40</f>
        <v>0</v>
      </c>
      <c r="BX54" s="69">
        <f t="shared" si="42"/>
        <v>0</v>
      </c>
      <c r="BY54" s="73">
        <f t="shared" si="43"/>
        <v>0</v>
      </c>
      <c r="CD54" s="74"/>
      <c r="CE54" s="81">
        <f>CE40-CS40</f>
        <v>0</v>
      </c>
      <c r="CF54" s="81">
        <f t="shared" ref="CF54:CT54" si="106">CF45-CT40</f>
        <v>0</v>
      </c>
      <c r="CG54" s="81">
        <f t="shared" si="106"/>
        <v>0</v>
      </c>
      <c r="CH54" s="81">
        <f t="shared" si="106"/>
        <v>0</v>
      </c>
      <c r="CI54" s="81">
        <f t="shared" si="106"/>
        <v>0</v>
      </c>
      <c r="CJ54" s="81">
        <f t="shared" si="106"/>
        <v>0</v>
      </c>
      <c r="CK54" s="81">
        <f t="shared" si="106"/>
        <v>0</v>
      </c>
      <c r="CL54" s="81">
        <f t="shared" si="106"/>
        <v>0</v>
      </c>
      <c r="CM54" s="81">
        <f t="shared" si="106"/>
        <v>0</v>
      </c>
      <c r="CN54" s="81">
        <f t="shared" si="106"/>
        <v>0</v>
      </c>
      <c r="CO54" s="81">
        <f t="shared" si="106"/>
        <v>0</v>
      </c>
      <c r="CP54" s="81">
        <f t="shared" si="106"/>
        <v>0</v>
      </c>
      <c r="CQ54" s="81">
        <f t="shared" si="106"/>
        <v>0</v>
      </c>
      <c r="CR54" s="81">
        <f t="shared" si="106"/>
        <v>0</v>
      </c>
      <c r="CS54" s="81">
        <f t="shared" si="106"/>
        <v>0</v>
      </c>
      <c r="CT54" s="81">
        <f t="shared" si="106"/>
        <v>0</v>
      </c>
      <c r="DI54" s="87">
        <f>'Calc Sheet'!CT40</f>
        <v>0</v>
      </c>
      <c r="DJ54" s="69">
        <f t="shared" si="45"/>
        <v>0</v>
      </c>
      <c r="DK54" s="73">
        <f t="shared" si="46"/>
        <v>0</v>
      </c>
      <c r="DP54" s="74"/>
      <c r="DQ54" s="81">
        <f>DQ40-EE40</f>
        <v>0</v>
      </c>
      <c r="DR54" s="81">
        <f t="shared" ref="DR54:EF54" si="107">DR45-EF40</f>
        <v>0</v>
      </c>
      <c r="DS54" s="81">
        <f t="shared" si="107"/>
        <v>0</v>
      </c>
      <c r="DT54" s="81">
        <f t="shared" si="107"/>
        <v>0</v>
      </c>
      <c r="DU54" s="81">
        <f t="shared" si="107"/>
        <v>0</v>
      </c>
      <c r="DV54" s="81">
        <f t="shared" si="107"/>
        <v>0</v>
      </c>
      <c r="DW54" s="81">
        <f t="shared" si="107"/>
        <v>0</v>
      </c>
      <c r="DX54" s="81">
        <f t="shared" si="107"/>
        <v>0</v>
      </c>
      <c r="DY54" s="81">
        <f t="shared" si="107"/>
        <v>0</v>
      </c>
      <c r="DZ54" s="81">
        <f t="shared" si="107"/>
        <v>0</v>
      </c>
      <c r="EA54" s="81">
        <f t="shared" si="107"/>
        <v>0</v>
      </c>
      <c r="EB54" s="81">
        <f t="shared" si="107"/>
        <v>0</v>
      </c>
      <c r="EC54" s="81">
        <f t="shared" si="107"/>
        <v>0</v>
      </c>
      <c r="ED54" s="81">
        <f t="shared" si="107"/>
        <v>0</v>
      </c>
      <c r="EE54" s="81">
        <f t="shared" si="107"/>
        <v>0</v>
      </c>
      <c r="EF54" s="81">
        <f t="shared" si="107"/>
        <v>0</v>
      </c>
      <c r="ET54" s="73"/>
      <c r="EU54" s="87">
        <f>EF40</f>
        <v>0</v>
      </c>
      <c r="EV54" s="69">
        <f t="shared" si="48"/>
        <v>0</v>
      </c>
      <c r="EW54" s="73">
        <f t="shared" si="49"/>
        <v>0</v>
      </c>
    </row>
    <row r="55" spans="6:153" x14ac:dyDescent="0.3">
      <c r="F55" s="74"/>
      <c r="G55" s="81">
        <f>G40-V40</f>
        <v>0</v>
      </c>
      <c r="H55" s="81">
        <f t="shared" ref="H55:U55" si="108">H46-W40</f>
        <v>0</v>
      </c>
      <c r="I55" s="81">
        <f t="shared" si="108"/>
        <v>0</v>
      </c>
      <c r="J55" s="81">
        <f t="shared" si="108"/>
        <v>0</v>
      </c>
      <c r="K55" s="81">
        <f t="shared" si="108"/>
        <v>0</v>
      </c>
      <c r="L55" s="81">
        <f t="shared" si="108"/>
        <v>0</v>
      </c>
      <c r="M55" s="81">
        <f t="shared" si="108"/>
        <v>0</v>
      </c>
      <c r="N55" s="81">
        <f t="shared" si="108"/>
        <v>0</v>
      </c>
      <c r="O55" s="81">
        <f t="shared" si="108"/>
        <v>0</v>
      </c>
      <c r="P55" s="81">
        <f t="shared" si="108"/>
        <v>0</v>
      </c>
      <c r="Q55" s="81">
        <f t="shared" si="108"/>
        <v>0</v>
      </c>
      <c r="R55" s="81">
        <f t="shared" si="108"/>
        <v>0</v>
      </c>
      <c r="S55" s="81">
        <f t="shared" si="108"/>
        <v>0</v>
      </c>
      <c r="T55" s="81">
        <f t="shared" si="108"/>
        <v>0</v>
      </c>
      <c r="U55" s="81">
        <f t="shared" si="108"/>
        <v>0</v>
      </c>
      <c r="AK55" s="87">
        <f>'Calc Sheet'!U40</f>
        <v>0</v>
      </c>
      <c r="AL55" s="69">
        <f t="shared" si="51"/>
        <v>0</v>
      </c>
      <c r="AM55" s="73">
        <f t="shared" si="52"/>
        <v>0</v>
      </c>
      <c r="AR55" s="74"/>
      <c r="AS55" s="81">
        <f>AS40-BH40</f>
        <v>0</v>
      </c>
      <c r="AT55" s="81">
        <f t="shared" ref="AT55:BG55" si="109">AT46-BI40</f>
        <v>0</v>
      </c>
      <c r="AU55" s="81">
        <f t="shared" si="109"/>
        <v>0</v>
      </c>
      <c r="AV55" s="81">
        <f t="shared" si="109"/>
        <v>0</v>
      </c>
      <c r="AW55" s="81">
        <f t="shared" si="109"/>
        <v>0</v>
      </c>
      <c r="AX55" s="81">
        <f t="shared" si="109"/>
        <v>0</v>
      </c>
      <c r="AY55" s="81">
        <f t="shared" si="109"/>
        <v>0</v>
      </c>
      <c r="AZ55" s="81">
        <f t="shared" si="109"/>
        <v>0</v>
      </c>
      <c r="BA55" s="81">
        <f t="shared" si="109"/>
        <v>0</v>
      </c>
      <c r="BB55" s="81">
        <f t="shared" si="109"/>
        <v>0</v>
      </c>
      <c r="BC55" s="81">
        <f t="shared" si="109"/>
        <v>0</v>
      </c>
      <c r="BD55" s="81">
        <f t="shared" si="109"/>
        <v>0</v>
      </c>
      <c r="BE55" s="81">
        <f t="shared" si="109"/>
        <v>0</v>
      </c>
      <c r="BF55" s="81">
        <f t="shared" si="109"/>
        <v>0</v>
      </c>
      <c r="BG55" s="81">
        <f t="shared" si="109"/>
        <v>0</v>
      </c>
      <c r="BW55" s="87">
        <f>'Calc Sheet'!BG40</f>
        <v>0</v>
      </c>
      <c r="BX55" s="69">
        <f t="shared" si="42"/>
        <v>0</v>
      </c>
      <c r="BY55" s="73">
        <f t="shared" si="43"/>
        <v>0</v>
      </c>
      <c r="CD55" s="74"/>
      <c r="CE55" s="81">
        <f>CE40-CT40</f>
        <v>0</v>
      </c>
      <c r="CF55" s="81">
        <f t="shared" ref="CF55:CS55" si="110">CF46-CU40</f>
        <v>0</v>
      </c>
      <c r="CG55" s="81">
        <f t="shared" si="110"/>
        <v>0</v>
      </c>
      <c r="CH55" s="81">
        <f t="shared" si="110"/>
        <v>0</v>
      </c>
      <c r="CI55" s="81">
        <f t="shared" si="110"/>
        <v>0</v>
      </c>
      <c r="CJ55" s="81">
        <f t="shared" si="110"/>
        <v>0</v>
      </c>
      <c r="CK55" s="81">
        <f t="shared" si="110"/>
        <v>0</v>
      </c>
      <c r="CL55" s="81">
        <f t="shared" si="110"/>
        <v>0</v>
      </c>
      <c r="CM55" s="81">
        <f t="shared" si="110"/>
        <v>0</v>
      </c>
      <c r="CN55" s="81">
        <f t="shared" si="110"/>
        <v>0</v>
      </c>
      <c r="CO55" s="81">
        <f t="shared" si="110"/>
        <v>0</v>
      </c>
      <c r="CP55" s="81">
        <f t="shared" si="110"/>
        <v>0</v>
      </c>
      <c r="CQ55" s="81">
        <f t="shared" si="110"/>
        <v>0</v>
      </c>
      <c r="CR55" s="81">
        <f t="shared" si="110"/>
        <v>0</v>
      </c>
      <c r="CS55" s="81">
        <f t="shared" si="110"/>
        <v>0</v>
      </c>
      <c r="DI55" s="87">
        <f>'Calc Sheet'!CS40</f>
        <v>0</v>
      </c>
      <c r="DJ55" s="69">
        <f t="shared" si="45"/>
        <v>0</v>
      </c>
      <c r="DK55" s="73">
        <f t="shared" si="46"/>
        <v>0</v>
      </c>
      <c r="DP55" s="74"/>
      <c r="DQ55" s="81">
        <f>DQ40-EF40</f>
        <v>0</v>
      </c>
      <c r="DR55" s="81">
        <f t="shared" ref="DR55:EE55" si="111">DR46-EG40</f>
        <v>0</v>
      </c>
      <c r="DS55" s="81">
        <f t="shared" si="111"/>
        <v>0</v>
      </c>
      <c r="DT55" s="81">
        <f t="shared" si="111"/>
        <v>0</v>
      </c>
      <c r="DU55" s="81">
        <f t="shared" si="111"/>
        <v>0</v>
      </c>
      <c r="DV55" s="81">
        <f t="shared" si="111"/>
        <v>0</v>
      </c>
      <c r="DW55" s="81">
        <f t="shared" si="111"/>
        <v>0</v>
      </c>
      <c r="DX55" s="81">
        <f t="shared" si="111"/>
        <v>0</v>
      </c>
      <c r="DY55" s="81">
        <f t="shared" si="111"/>
        <v>0</v>
      </c>
      <c r="DZ55" s="81">
        <f t="shared" si="111"/>
        <v>0</v>
      </c>
      <c r="EA55" s="81">
        <f t="shared" si="111"/>
        <v>0</v>
      </c>
      <c r="EB55" s="81">
        <f t="shared" si="111"/>
        <v>0</v>
      </c>
      <c r="EC55" s="81">
        <f t="shared" si="111"/>
        <v>0</v>
      </c>
      <c r="ED55" s="81">
        <f t="shared" si="111"/>
        <v>0</v>
      </c>
      <c r="EE55" s="81">
        <f t="shared" si="111"/>
        <v>0</v>
      </c>
      <c r="ET55" s="73"/>
      <c r="EU55" s="87">
        <f>EE40</f>
        <v>0</v>
      </c>
      <c r="EV55" s="69">
        <f t="shared" si="48"/>
        <v>0</v>
      </c>
      <c r="EW55" s="73">
        <f t="shared" si="49"/>
        <v>0</v>
      </c>
    </row>
    <row r="56" spans="6:153" x14ac:dyDescent="0.3">
      <c r="F56" s="74"/>
      <c r="G56" s="81">
        <f t="shared" ref="G56:T56" si="112">G40-W40</f>
        <v>0</v>
      </c>
      <c r="H56" s="81">
        <f t="shared" si="112"/>
        <v>0</v>
      </c>
      <c r="I56" s="81">
        <f t="shared" si="112"/>
        <v>0</v>
      </c>
      <c r="J56" s="81">
        <f t="shared" si="112"/>
        <v>0</v>
      </c>
      <c r="K56" s="81">
        <f t="shared" si="112"/>
        <v>0</v>
      </c>
      <c r="L56" s="81">
        <f t="shared" si="112"/>
        <v>0</v>
      </c>
      <c r="M56" s="81">
        <f t="shared" si="112"/>
        <v>0</v>
      </c>
      <c r="N56" s="81">
        <f t="shared" si="112"/>
        <v>0</v>
      </c>
      <c r="O56" s="81">
        <f t="shared" si="112"/>
        <v>0</v>
      </c>
      <c r="P56" s="81">
        <f t="shared" si="112"/>
        <v>0</v>
      </c>
      <c r="Q56" s="81">
        <f t="shared" si="112"/>
        <v>0</v>
      </c>
      <c r="R56" s="81">
        <f t="shared" si="112"/>
        <v>0</v>
      </c>
      <c r="S56" s="81">
        <f t="shared" si="112"/>
        <v>0</v>
      </c>
      <c r="T56" s="81">
        <f t="shared" si="112"/>
        <v>0</v>
      </c>
      <c r="AK56" s="87">
        <f>'Calc Sheet'!T40</f>
        <v>0</v>
      </c>
      <c r="AL56" s="69">
        <f t="shared" si="51"/>
        <v>0</v>
      </c>
      <c r="AM56" s="73">
        <f t="shared" si="52"/>
        <v>0</v>
      </c>
      <c r="AR56" s="74"/>
      <c r="AS56" s="81">
        <f t="shared" ref="AS56:BF56" si="113">AS40-BI40</f>
        <v>0</v>
      </c>
      <c r="AT56" s="81">
        <f t="shared" si="113"/>
        <v>0</v>
      </c>
      <c r="AU56" s="81">
        <f t="shared" si="113"/>
        <v>0</v>
      </c>
      <c r="AV56" s="81">
        <f t="shared" si="113"/>
        <v>0</v>
      </c>
      <c r="AW56" s="81">
        <f t="shared" si="113"/>
        <v>0</v>
      </c>
      <c r="AX56" s="81">
        <f t="shared" si="113"/>
        <v>0</v>
      </c>
      <c r="AY56" s="81">
        <f t="shared" si="113"/>
        <v>0</v>
      </c>
      <c r="AZ56" s="81">
        <f t="shared" si="113"/>
        <v>0</v>
      </c>
      <c r="BA56" s="81">
        <f t="shared" si="113"/>
        <v>0</v>
      </c>
      <c r="BB56" s="81">
        <f t="shared" si="113"/>
        <v>0</v>
      </c>
      <c r="BC56" s="81">
        <f t="shared" si="113"/>
        <v>0</v>
      </c>
      <c r="BD56" s="81">
        <f t="shared" si="113"/>
        <v>0</v>
      </c>
      <c r="BE56" s="81">
        <f t="shared" si="113"/>
        <v>0</v>
      </c>
      <c r="BF56" s="81">
        <f t="shared" si="113"/>
        <v>0</v>
      </c>
      <c r="BW56" s="87">
        <f>'Calc Sheet'!BF40</f>
        <v>0</v>
      </c>
      <c r="BX56" s="69">
        <f t="shared" si="42"/>
        <v>0</v>
      </c>
      <c r="BY56" s="73">
        <f t="shared" si="43"/>
        <v>0</v>
      </c>
      <c r="CD56" s="74"/>
      <c r="CE56" s="81">
        <f t="shared" ref="CE56:CR56" si="114">CE40-CU40</f>
        <v>0</v>
      </c>
      <c r="CF56" s="81">
        <f t="shared" si="114"/>
        <v>0</v>
      </c>
      <c r="CG56" s="81">
        <f t="shared" si="114"/>
        <v>0</v>
      </c>
      <c r="CH56" s="81">
        <f t="shared" si="114"/>
        <v>0</v>
      </c>
      <c r="CI56" s="81">
        <f t="shared" si="114"/>
        <v>0</v>
      </c>
      <c r="CJ56" s="81">
        <f t="shared" si="114"/>
        <v>0</v>
      </c>
      <c r="CK56" s="81">
        <f t="shared" si="114"/>
        <v>0</v>
      </c>
      <c r="CL56" s="81">
        <f t="shared" si="114"/>
        <v>0</v>
      </c>
      <c r="CM56" s="81">
        <f t="shared" si="114"/>
        <v>0</v>
      </c>
      <c r="CN56" s="81">
        <f t="shared" si="114"/>
        <v>0</v>
      </c>
      <c r="CO56" s="81">
        <f t="shared" si="114"/>
        <v>0</v>
      </c>
      <c r="CP56" s="81">
        <f t="shared" si="114"/>
        <v>0</v>
      </c>
      <c r="CQ56" s="81">
        <f t="shared" si="114"/>
        <v>0</v>
      </c>
      <c r="CR56" s="81">
        <f t="shared" si="114"/>
        <v>0</v>
      </c>
      <c r="DI56" s="87">
        <f>'Calc Sheet'!CR40</f>
        <v>0</v>
      </c>
      <c r="DJ56" s="69">
        <f t="shared" si="45"/>
        <v>0</v>
      </c>
      <c r="DK56" s="73">
        <f t="shared" si="46"/>
        <v>0</v>
      </c>
      <c r="DP56" s="74"/>
      <c r="DQ56" s="81">
        <f t="shared" ref="DQ56:ED56" si="115">DQ40-EG40</f>
        <v>0</v>
      </c>
      <c r="DR56" s="81">
        <f t="shared" si="115"/>
        <v>0</v>
      </c>
      <c r="DS56" s="81">
        <f t="shared" si="115"/>
        <v>0</v>
      </c>
      <c r="DT56" s="81">
        <f t="shared" si="115"/>
        <v>0</v>
      </c>
      <c r="DU56" s="81">
        <f t="shared" si="115"/>
        <v>0</v>
      </c>
      <c r="DV56" s="81">
        <f t="shared" si="115"/>
        <v>0</v>
      </c>
      <c r="DW56" s="81">
        <f t="shared" si="115"/>
        <v>0</v>
      </c>
      <c r="DX56" s="81">
        <f t="shared" si="115"/>
        <v>0</v>
      </c>
      <c r="DY56" s="81">
        <f t="shared" si="115"/>
        <v>0</v>
      </c>
      <c r="DZ56" s="81">
        <f t="shared" si="115"/>
        <v>0</v>
      </c>
      <c r="EA56" s="81">
        <f t="shared" si="115"/>
        <v>0</v>
      </c>
      <c r="EB56" s="81">
        <f t="shared" si="115"/>
        <v>0</v>
      </c>
      <c r="EC56" s="81">
        <f t="shared" si="115"/>
        <v>0</v>
      </c>
      <c r="ED56" s="81">
        <f t="shared" si="115"/>
        <v>0</v>
      </c>
      <c r="ET56" s="73"/>
      <c r="EU56" s="87">
        <f>ED40</f>
        <v>0</v>
      </c>
      <c r="EV56" s="69">
        <f t="shared" si="48"/>
        <v>0</v>
      </c>
      <c r="EW56" s="73">
        <f t="shared" si="49"/>
        <v>0</v>
      </c>
    </row>
    <row r="57" spans="6:153" x14ac:dyDescent="0.3">
      <c r="F57" s="74"/>
      <c r="G57" s="81">
        <f t="shared" ref="G57:S57" si="116">G40-X40</f>
        <v>0</v>
      </c>
      <c r="H57" s="81">
        <f t="shared" si="116"/>
        <v>0</v>
      </c>
      <c r="I57" s="81">
        <f t="shared" si="116"/>
        <v>0</v>
      </c>
      <c r="J57" s="81">
        <f t="shared" si="116"/>
        <v>0</v>
      </c>
      <c r="K57" s="81">
        <f t="shared" si="116"/>
        <v>0</v>
      </c>
      <c r="L57" s="81">
        <f t="shared" si="116"/>
        <v>0</v>
      </c>
      <c r="M57" s="81">
        <f t="shared" si="116"/>
        <v>0</v>
      </c>
      <c r="N57" s="81">
        <f t="shared" si="116"/>
        <v>0</v>
      </c>
      <c r="O57" s="81">
        <f t="shared" si="116"/>
        <v>0</v>
      </c>
      <c r="P57" s="81">
        <f t="shared" si="116"/>
        <v>0</v>
      </c>
      <c r="Q57" s="81">
        <f t="shared" si="116"/>
        <v>0</v>
      </c>
      <c r="R57" s="81">
        <f t="shared" si="116"/>
        <v>0</v>
      </c>
      <c r="S57" s="81">
        <f t="shared" si="116"/>
        <v>0</v>
      </c>
      <c r="T57" s="81"/>
      <c r="AK57" s="87">
        <f>'Calc Sheet'!S40</f>
        <v>0</v>
      </c>
      <c r="AL57" s="69">
        <f t="shared" si="51"/>
        <v>0</v>
      </c>
      <c r="AM57" s="73">
        <f t="shared" si="52"/>
        <v>0</v>
      </c>
      <c r="AR57" s="74"/>
      <c r="AS57" s="81">
        <f t="shared" ref="AS57:BE57" si="117">AS40-BJ40</f>
        <v>0</v>
      </c>
      <c r="AT57" s="81">
        <f t="shared" si="117"/>
        <v>0</v>
      </c>
      <c r="AU57" s="81">
        <f t="shared" si="117"/>
        <v>0</v>
      </c>
      <c r="AV57" s="81">
        <f t="shared" si="117"/>
        <v>0</v>
      </c>
      <c r="AW57" s="81">
        <f t="shared" si="117"/>
        <v>0</v>
      </c>
      <c r="AX57" s="81">
        <f t="shared" si="117"/>
        <v>0</v>
      </c>
      <c r="AY57" s="81">
        <f t="shared" si="117"/>
        <v>0</v>
      </c>
      <c r="AZ57" s="81">
        <f t="shared" si="117"/>
        <v>0</v>
      </c>
      <c r="BA57" s="81">
        <f t="shared" si="117"/>
        <v>0</v>
      </c>
      <c r="BB57" s="81">
        <f t="shared" si="117"/>
        <v>0</v>
      </c>
      <c r="BC57" s="81">
        <f t="shared" si="117"/>
        <v>0</v>
      </c>
      <c r="BD57" s="81">
        <f t="shared" si="117"/>
        <v>0</v>
      </c>
      <c r="BE57" s="81">
        <f t="shared" si="117"/>
        <v>0</v>
      </c>
      <c r="BF57" s="81"/>
      <c r="BW57" s="87">
        <f>'Calc Sheet'!BE40</f>
        <v>0</v>
      </c>
      <c r="BX57" s="69">
        <f t="shared" si="42"/>
        <v>0</v>
      </c>
      <c r="BY57" s="73">
        <f t="shared" si="43"/>
        <v>0</v>
      </c>
      <c r="CD57" s="74"/>
      <c r="CE57" s="81">
        <f t="shared" ref="CE57:CQ57" si="118">CE40-CV40</f>
        <v>0</v>
      </c>
      <c r="CF57" s="81">
        <f t="shared" si="118"/>
        <v>0</v>
      </c>
      <c r="CG57" s="81">
        <f t="shared" si="118"/>
        <v>0</v>
      </c>
      <c r="CH57" s="81">
        <f t="shared" si="118"/>
        <v>0</v>
      </c>
      <c r="CI57" s="81">
        <f t="shared" si="118"/>
        <v>0</v>
      </c>
      <c r="CJ57" s="81">
        <f t="shared" si="118"/>
        <v>0</v>
      </c>
      <c r="CK57" s="81">
        <f t="shared" si="118"/>
        <v>0</v>
      </c>
      <c r="CL57" s="81">
        <f t="shared" si="118"/>
        <v>0</v>
      </c>
      <c r="CM57" s="81">
        <f t="shared" si="118"/>
        <v>0</v>
      </c>
      <c r="CN57" s="81">
        <f t="shared" si="118"/>
        <v>0</v>
      </c>
      <c r="CO57" s="81">
        <f t="shared" si="118"/>
        <v>0</v>
      </c>
      <c r="CP57" s="81">
        <f t="shared" si="118"/>
        <v>0</v>
      </c>
      <c r="CQ57" s="81">
        <f t="shared" si="118"/>
        <v>0</v>
      </c>
      <c r="CR57" s="81"/>
      <c r="DI57" s="87">
        <f>'Calc Sheet'!CQ40</f>
        <v>0</v>
      </c>
      <c r="DJ57" s="69">
        <f t="shared" si="45"/>
        <v>0</v>
      </c>
      <c r="DK57" s="73">
        <f t="shared" si="46"/>
        <v>0</v>
      </c>
      <c r="DP57" s="74"/>
      <c r="DQ57" s="81">
        <f t="shared" ref="DQ57:EC57" si="119">DQ40-EH40</f>
        <v>0</v>
      </c>
      <c r="DR57" s="81">
        <f t="shared" si="119"/>
        <v>0</v>
      </c>
      <c r="DS57" s="81">
        <f t="shared" si="119"/>
        <v>0</v>
      </c>
      <c r="DT57" s="81">
        <f t="shared" si="119"/>
        <v>0</v>
      </c>
      <c r="DU57" s="81">
        <f t="shared" si="119"/>
        <v>0</v>
      </c>
      <c r="DV57" s="81">
        <f t="shared" si="119"/>
        <v>0</v>
      </c>
      <c r="DW57" s="81">
        <f t="shared" si="119"/>
        <v>0</v>
      </c>
      <c r="DX57" s="81">
        <f t="shared" si="119"/>
        <v>0</v>
      </c>
      <c r="DY57" s="81">
        <f t="shared" si="119"/>
        <v>0</v>
      </c>
      <c r="DZ57" s="81">
        <f t="shared" si="119"/>
        <v>0</v>
      </c>
      <c r="EA57" s="81">
        <f t="shared" si="119"/>
        <v>0</v>
      </c>
      <c r="EB57" s="81">
        <f t="shared" si="119"/>
        <v>0</v>
      </c>
      <c r="EC57" s="81">
        <f t="shared" si="119"/>
        <v>0</v>
      </c>
      <c r="ED57" s="81"/>
      <c r="ET57" s="73"/>
      <c r="EU57" s="87">
        <f>EC40</f>
        <v>0</v>
      </c>
      <c r="EV57" s="69">
        <f t="shared" si="48"/>
        <v>0</v>
      </c>
      <c r="EW57" s="73">
        <f t="shared" si="49"/>
        <v>0</v>
      </c>
    </row>
    <row r="58" spans="6:153" x14ac:dyDescent="0.3">
      <c r="F58" s="74"/>
      <c r="G58" s="81">
        <f t="shared" ref="G58:R58" si="120">G40-Y40</f>
        <v>0</v>
      </c>
      <c r="H58" s="81">
        <f t="shared" si="120"/>
        <v>0</v>
      </c>
      <c r="I58" s="81">
        <f t="shared" si="120"/>
        <v>0</v>
      </c>
      <c r="J58" s="81">
        <f t="shared" si="120"/>
        <v>0</v>
      </c>
      <c r="K58" s="81">
        <f t="shared" si="120"/>
        <v>0</v>
      </c>
      <c r="L58" s="81">
        <f t="shared" si="120"/>
        <v>0</v>
      </c>
      <c r="M58" s="81">
        <f t="shared" si="120"/>
        <v>0</v>
      </c>
      <c r="N58" s="81">
        <f t="shared" si="120"/>
        <v>0</v>
      </c>
      <c r="O58" s="81">
        <f t="shared" si="120"/>
        <v>0</v>
      </c>
      <c r="P58" s="81">
        <f t="shared" si="120"/>
        <v>0</v>
      </c>
      <c r="Q58" s="81">
        <f t="shared" si="120"/>
        <v>0</v>
      </c>
      <c r="R58" s="81">
        <f t="shared" si="120"/>
        <v>0</v>
      </c>
      <c r="S58" s="81"/>
      <c r="T58" s="81"/>
      <c r="AK58" s="87">
        <f>'Calc Sheet'!R40</f>
        <v>0</v>
      </c>
      <c r="AL58" s="69">
        <f t="shared" si="51"/>
        <v>0</v>
      </c>
      <c r="AM58" s="73">
        <f t="shared" si="52"/>
        <v>0</v>
      </c>
      <c r="AR58" s="74"/>
      <c r="AS58" s="81">
        <f t="shared" ref="AS58:BD58" si="121">AS40-BK40</f>
        <v>0</v>
      </c>
      <c r="AT58" s="81">
        <f t="shared" si="121"/>
        <v>0</v>
      </c>
      <c r="AU58" s="81">
        <f t="shared" si="121"/>
        <v>0</v>
      </c>
      <c r="AV58" s="81">
        <f t="shared" si="121"/>
        <v>0</v>
      </c>
      <c r="AW58" s="81">
        <f t="shared" si="121"/>
        <v>0</v>
      </c>
      <c r="AX58" s="81">
        <f t="shared" si="121"/>
        <v>0</v>
      </c>
      <c r="AY58" s="81">
        <f t="shared" si="121"/>
        <v>0</v>
      </c>
      <c r="AZ58" s="81">
        <f t="shared" si="121"/>
        <v>0</v>
      </c>
      <c r="BA58" s="81">
        <f t="shared" si="121"/>
        <v>0</v>
      </c>
      <c r="BB58" s="81">
        <f t="shared" si="121"/>
        <v>0</v>
      </c>
      <c r="BC58" s="81">
        <f t="shared" si="121"/>
        <v>0</v>
      </c>
      <c r="BD58" s="81">
        <f t="shared" si="121"/>
        <v>0</v>
      </c>
      <c r="BE58" s="81"/>
      <c r="BF58" s="81"/>
      <c r="BW58" s="87">
        <f>'Calc Sheet'!BD40</f>
        <v>0</v>
      </c>
      <c r="BX58" s="69">
        <f t="shared" si="42"/>
        <v>0</v>
      </c>
      <c r="BY58" s="73">
        <f t="shared" si="43"/>
        <v>0</v>
      </c>
      <c r="CD58" s="74"/>
      <c r="CE58" s="81">
        <f t="shared" ref="CE58:CP58" si="122">CE40-CW40</f>
        <v>0</v>
      </c>
      <c r="CF58" s="81">
        <f t="shared" si="122"/>
        <v>0</v>
      </c>
      <c r="CG58" s="81">
        <f t="shared" si="122"/>
        <v>0</v>
      </c>
      <c r="CH58" s="81">
        <f t="shared" si="122"/>
        <v>0</v>
      </c>
      <c r="CI58" s="81">
        <f t="shared" si="122"/>
        <v>0</v>
      </c>
      <c r="CJ58" s="81">
        <f t="shared" si="122"/>
        <v>0</v>
      </c>
      <c r="CK58" s="81">
        <f t="shared" si="122"/>
        <v>0</v>
      </c>
      <c r="CL58" s="81">
        <f t="shared" si="122"/>
        <v>0</v>
      </c>
      <c r="CM58" s="81">
        <f t="shared" si="122"/>
        <v>0</v>
      </c>
      <c r="CN58" s="81">
        <f t="shared" si="122"/>
        <v>0</v>
      </c>
      <c r="CO58" s="81">
        <f t="shared" si="122"/>
        <v>0</v>
      </c>
      <c r="CP58" s="81">
        <f t="shared" si="122"/>
        <v>0</v>
      </c>
      <c r="CQ58" s="81"/>
      <c r="CR58" s="81"/>
      <c r="DI58" s="87">
        <f>'Calc Sheet'!CP40</f>
        <v>0</v>
      </c>
      <c r="DJ58" s="69">
        <f t="shared" si="45"/>
        <v>0</v>
      </c>
      <c r="DK58" s="73">
        <f t="shared" si="46"/>
        <v>0</v>
      </c>
      <c r="DP58" s="74"/>
      <c r="DQ58" s="81">
        <f t="shared" ref="DQ58:EB58" si="123">DQ40-EI40</f>
        <v>0</v>
      </c>
      <c r="DR58" s="81">
        <f t="shared" si="123"/>
        <v>0</v>
      </c>
      <c r="DS58" s="81">
        <f t="shared" si="123"/>
        <v>0</v>
      </c>
      <c r="DT58" s="81">
        <f t="shared" si="123"/>
        <v>0</v>
      </c>
      <c r="DU58" s="81">
        <f t="shared" si="123"/>
        <v>0</v>
      </c>
      <c r="DV58" s="81">
        <f t="shared" si="123"/>
        <v>0</v>
      </c>
      <c r="DW58" s="81">
        <f t="shared" si="123"/>
        <v>0</v>
      </c>
      <c r="DX58" s="81">
        <f t="shared" si="123"/>
        <v>0</v>
      </c>
      <c r="DY58" s="81">
        <f t="shared" si="123"/>
        <v>0</v>
      </c>
      <c r="DZ58" s="81">
        <f t="shared" si="123"/>
        <v>0</v>
      </c>
      <c r="EA58" s="81">
        <f t="shared" si="123"/>
        <v>0</v>
      </c>
      <c r="EB58" s="81">
        <f t="shared" si="123"/>
        <v>0</v>
      </c>
      <c r="EC58" s="81"/>
      <c r="ED58" s="81"/>
      <c r="ET58" s="73"/>
      <c r="EU58" s="87">
        <f>EB40</f>
        <v>0</v>
      </c>
      <c r="EV58" s="69">
        <f t="shared" si="48"/>
        <v>0</v>
      </c>
      <c r="EW58" s="73">
        <f t="shared" si="49"/>
        <v>0</v>
      </c>
    </row>
    <row r="59" spans="6:153" x14ac:dyDescent="0.3">
      <c r="F59" s="74"/>
      <c r="G59" s="81">
        <f t="shared" ref="G59:Q59" si="124">G40-Z40</f>
        <v>0</v>
      </c>
      <c r="H59" s="81">
        <f t="shared" si="124"/>
        <v>0</v>
      </c>
      <c r="I59" s="81">
        <f t="shared" si="124"/>
        <v>0</v>
      </c>
      <c r="J59" s="81">
        <f t="shared" si="124"/>
        <v>0</v>
      </c>
      <c r="K59" s="81">
        <f t="shared" si="124"/>
        <v>0</v>
      </c>
      <c r="L59" s="81">
        <f t="shared" si="124"/>
        <v>0</v>
      </c>
      <c r="M59" s="81">
        <f t="shared" si="124"/>
        <v>0</v>
      </c>
      <c r="N59" s="81">
        <f t="shared" si="124"/>
        <v>0</v>
      </c>
      <c r="O59" s="81">
        <f t="shared" si="124"/>
        <v>0</v>
      </c>
      <c r="P59" s="81">
        <f t="shared" si="124"/>
        <v>0</v>
      </c>
      <c r="Q59" s="81">
        <f t="shared" si="124"/>
        <v>0</v>
      </c>
      <c r="R59" s="81"/>
      <c r="S59" s="81"/>
      <c r="T59" s="81"/>
      <c r="AK59" s="87">
        <f>'Calc Sheet'!Q40</f>
        <v>0</v>
      </c>
      <c r="AL59" s="69">
        <f t="shared" si="51"/>
        <v>0</v>
      </c>
      <c r="AM59" s="73">
        <f t="shared" si="52"/>
        <v>0</v>
      </c>
      <c r="AR59" s="74"/>
      <c r="AS59" s="81">
        <f t="shared" ref="AS59:BC59" si="125">AS40-BL40</f>
        <v>0</v>
      </c>
      <c r="AT59" s="81">
        <f t="shared" si="125"/>
        <v>0</v>
      </c>
      <c r="AU59" s="81">
        <f t="shared" si="125"/>
        <v>0</v>
      </c>
      <c r="AV59" s="81">
        <f t="shared" si="125"/>
        <v>0</v>
      </c>
      <c r="AW59" s="81">
        <f t="shared" si="125"/>
        <v>0</v>
      </c>
      <c r="AX59" s="81">
        <f t="shared" si="125"/>
        <v>0</v>
      </c>
      <c r="AY59" s="81">
        <f t="shared" si="125"/>
        <v>0</v>
      </c>
      <c r="AZ59" s="81">
        <f t="shared" si="125"/>
        <v>0</v>
      </c>
      <c r="BA59" s="81">
        <f t="shared" si="125"/>
        <v>0</v>
      </c>
      <c r="BB59" s="81">
        <f t="shared" si="125"/>
        <v>0</v>
      </c>
      <c r="BC59" s="81">
        <f t="shared" si="125"/>
        <v>0</v>
      </c>
      <c r="BD59" s="81"/>
      <c r="BE59" s="81"/>
      <c r="BF59" s="81"/>
      <c r="BW59" s="87">
        <f>'Calc Sheet'!BC40</f>
        <v>0</v>
      </c>
      <c r="BX59" s="69">
        <f t="shared" si="42"/>
        <v>0</v>
      </c>
      <c r="BY59" s="73">
        <f t="shared" si="43"/>
        <v>0</v>
      </c>
      <c r="CD59" s="74"/>
      <c r="CE59" s="81">
        <f t="shared" ref="CE59:CO59" si="126">CE40-CX40</f>
        <v>0</v>
      </c>
      <c r="CF59" s="81">
        <f t="shared" si="126"/>
        <v>0</v>
      </c>
      <c r="CG59" s="81">
        <f t="shared" si="126"/>
        <v>0</v>
      </c>
      <c r="CH59" s="81">
        <f t="shared" si="126"/>
        <v>0</v>
      </c>
      <c r="CI59" s="81">
        <f t="shared" si="126"/>
        <v>0</v>
      </c>
      <c r="CJ59" s="81">
        <f t="shared" si="126"/>
        <v>0</v>
      </c>
      <c r="CK59" s="81">
        <f t="shared" si="126"/>
        <v>0</v>
      </c>
      <c r="CL59" s="81">
        <f t="shared" si="126"/>
        <v>0</v>
      </c>
      <c r="CM59" s="81">
        <f t="shared" si="126"/>
        <v>0</v>
      </c>
      <c r="CN59" s="81">
        <f t="shared" si="126"/>
        <v>0</v>
      </c>
      <c r="CO59" s="81">
        <f t="shared" si="126"/>
        <v>0</v>
      </c>
      <c r="CP59" s="81"/>
      <c r="CQ59" s="81"/>
      <c r="CR59" s="81"/>
      <c r="DI59" s="87">
        <f>'Calc Sheet'!CO40</f>
        <v>0</v>
      </c>
      <c r="DJ59" s="69">
        <f t="shared" si="45"/>
        <v>0</v>
      </c>
      <c r="DK59" s="73">
        <f t="shared" si="46"/>
        <v>0</v>
      </c>
      <c r="DP59" s="74"/>
      <c r="DQ59" s="81">
        <f t="shared" ref="DQ59:EA59" si="127">DQ40-EJ40</f>
        <v>0</v>
      </c>
      <c r="DR59" s="81">
        <f t="shared" si="127"/>
        <v>0</v>
      </c>
      <c r="DS59" s="81">
        <f t="shared" si="127"/>
        <v>0</v>
      </c>
      <c r="DT59" s="81">
        <f t="shared" si="127"/>
        <v>0</v>
      </c>
      <c r="DU59" s="81">
        <f t="shared" si="127"/>
        <v>0</v>
      </c>
      <c r="DV59" s="81">
        <f t="shared" si="127"/>
        <v>0</v>
      </c>
      <c r="DW59" s="81">
        <f t="shared" si="127"/>
        <v>0</v>
      </c>
      <c r="DX59" s="81">
        <f t="shared" si="127"/>
        <v>0</v>
      </c>
      <c r="DY59" s="81">
        <f t="shared" si="127"/>
        <v>0</v>
      </c>
      <c r="DZ59" s="81">
        <f t="shared" si="127"/>
        <v>0</v>
      </c>
      <c r="EA59" s="81">
        <f t="shared" si="127"/>
        <v>0</v>
      </c>
      <c r="EB59" s="81"/>
      <c r="EC59" s="81"/>
      <c r="ED59" s="81"/>
      <c r="ET59" s="73"/>
      <c r="EU59" s="87">
        <f>EA40</f>
        <v>0</v>
      </c>
      <c r="EV59" s="69">
        <f t="shared" si="48"/>
        <v>0</v>
      </c>
      <c r="EW59" s="73">
        <f t="shared" si="49"/>
        <v>0</v>
      </c>
    </row>
    <row r="60" spans="6:153" x14ac:dyDescent="0.3">
      <c r="F60" s="74"/>
      <c r="G60" s="81">
        <f t="shared" ref="G60:P60" si="128">G40-AA40</f>
        <v>0</v>
      </c>
      <c r="H60" s="81">
        <f t="shared" si="128"/>
        <v>0</v>
      </c>
      <c r="I60" s="81">
        <f t="shared" si="128"/>
        <v>0</v>
      </c>
      <c r="J60" s="81">
        <f t="shared" si="128"/>
        <v>0</v>
      </c>
      <c r="K60" s="81">
        <f t="shared" si="128"/>
        <v>0</v>
      </c>
      <c r="L60" s="81">
        <f t="shared" si="128"/>
        <v>0</v>
      </c>
      <c r="M60" s="81">
        <f t="shared" si="128"/>
        <v>0</v>
      </c>
      <c r="N60" s="81">
        <f t="shared" si="128"/>
        <v>0</v>
      </c>
      <c r="O60" s="81">
        <f t="shared" si="128"/>
        <v>0</v>
      </c>
      <c r="P60" s="81">
        <f t="shared" si="128"/>
        <v>0</v>
      </c>
      <c r="Q60" s="81"/>
      <c r="R60" s="81"/>
      <c r="S60" s="81"/>
      <c r="T60" s="81"/>
      <c r="AK60" s="87">
        <f>'Calc Sheet'!P40</f>
        <v>0</v>
      </c>
      <c r="AL60" s="69">
        <f t="shared" si="51"/>
        <v>0</v>
      </c>
      <c r="AM60" s="73">
        <f t="shared" si="52"/>
        <v>0</v>
      </c>
      <c r="AR60" s="74"/>
      <c r="AS60" s="81">
        <f t="shared" ref="AS60:BB60" si="129">AS40-BM40</f>
        <v>0</v>
      </c>
      <c r="AT60" s="81">
        <f t="shared" si="129"/>
        <v>0</v>
      </c>
      <c r="AU60" s="81">
        <f t="shared" si="129"/>
        <v>0</v>
      </c>
      <c r="AV60" s="81">
        <f t="shared" si="129"/>
        <v>0</v>
      </c>
      <c r="AW60" s="81">
        <f t="shared" si="129"/>
        <v>0</v>
      </c>
      <c r="AX60" s="81">
        <f t="shared" si="129"/>
        <v>0</v>
      </c>
      <c r="AY60" s="81">
        <f t="shared" si="129"/>
        <v>0</v>
      </c>
      <c r="AZ60" s="81">
        <f t="shared" si="129"/>
        <v>0</v>
      </c>
      <c r="BA60" s="81">
        <f t="shared" si="129"/>
        <v>0</v>
      </c>
      <c r="BB60" s="81">
        <f t="shared" si="129"/>
        <v>0</v>
      </c>
      <c r="BC60" s="81"/>
      <c r="BD60" s="81"/>
      <c r="BE60" s="81"/>
      <c r="BF60" s="81"/>
      <c r="BW60" s="87">
        <f>'Calc Sheet'!BB40</f>
        <v>0</v>
      </c>
      <c r="BX60" s="69">
        <f t="shared" si="42"/>
        <v>0</v>
      </c>
      <c r="BY60" s="73">
        <f t="shared" si="43"/>
        <v>0</v>
      </c>
      <c r="CD60" s="74"/>
      <c r="CE60" s="81">
        <f t="shared" ref="CE60:CN60" si="130">CE40-CY40</f>
        <v>0</v>
      </c>
      <c r="CF60" s="81">
        <f t="shared" si="130"/>
        <v>0</v>
      </c>
      <c r="CG60" s="81">
        <f t="shared" si="130"/>
        <v>0</v>
      </c>
      <c r="CH60" s="81">
        <f t="shared" si="130"/>
        <v>0</v>
      </c>
      <c r="CI60" s="81">
        <f t="shared" si="130"/>
        <v>0</v>
      </c>
      <c r="CJ60" s="81">
        <f t="shared" si="130"/>
        <v>0</v>
      </c>
      <c r="CK60" s="81">
        <f t="shared" si="130"/>
        <v>0</v>
      </c>
      <c r="CL60" s="81">
        <f t="shared" si="130"/>
        <v>0</v>
      </c>
      <c r="CM60" s="81">
        <f t="shared" si="130"/>
        <v>0</v>
      </c>
      <c r="CN60" s="81">
        <f t="shared" si="130"/>
        <v>0</v>
      </c>
      <c r="CO60" s="81"/>
      <c r="CP60" s="81"/>
      <c r="CQ60" s="81"/>
      <c r="CR60" s="81"/>
      <c r="DI60" s="87">
        <f>'Calc Sheet'!CN40</f>
        <v>0</v>
      </c>
      <c r="DJ60" s="69">
        <f t="shared" si="45"/>
        <v>0</v>
      </c>
      <c r="DK60" s="73">
        <f t="shared" si="46"/>
        <v>0</v>
      </c>
      <c r="DP60" s="74"/>
      <c r="DQ60" s="81">
        <f t="shared" ref="DQ60:DZ60" si="131">DQ40-EK40</f>
        <v>0</v>
      </c>
      <c r="DR60" s="81">
        <f t="shared" si="131"/>
        <v>0</v>
      </c>
      <c r="DS60" s="81">
        <f t="shared" si="131"/>
        <v>0</v>
      </c>
      <c r="DT60" s="81">
        <f t="shared" si="131"/>
        <v>0</v>
      </c>
      <c r="DU60" s="81">
        <f t="shared" si="131"/>
        <v>0</v>
      </c>
      <c r="DV60" s="81">
        <f t="shared" si="131"/>
        <v>0</v>
      </c>
      <c r="DW60" s="81">
        <f t="shared" si="131"/>
        <v>0</v>
      </c>
      <c r="DX60" s="81">
        <f t="shared" si="131"/>
        <v>0</v>
      </c>
      <c r="DY60" s="81">
        <f t="shared" si="131"/>
        <v>0</v>
      </c>
      <c r="DZ60" s="81">
        <f t="shared" si="131"/>
        <v>0</v>
      </c>
      <c r="EA60" s="81"/>
      <c r="EB60" s="81"/>
      <c r="EC60" s="81"/>
      <c r="ED60" s="81"/>
      <c r="ET60" s="73"/>
      <c r="EU60" s="87">
        <f>DZ40</f>
        <v>0</v>
      </c>
      <c r="EV60" s="69">
        <f t="shared" si="48"/>
        <v>0</v>
      </c>
      <c r="EW60" s="73">
        <f t="shared" si="49"/>
        <v>0</v>
      </c>
    </row>
    <row r="61" spans="6:153" x14ac:dyDescent="0.3">
      <c r="F61" s="74"/>
      <c r="G61" s="81">
        <f t="shared" ref="G61:O61" si="132">G40-AB40</f>
        <v>0</v>
      </c>
      <c r="H61" s="81">
        <f t="shared" si="132"/>
        <v>0</v>
      </c>
      <c r="I61" s="81">
        <f t="shared" si="132"/>
        <v>0</v>
      </c>
      <c r="J61" s="81">
        <f t="shared" si="132"/>
        <v>0</v>
      </c>
      <c r="K61" s="81">
        <f t="shared" si="132"/>
        <v>0</v>
      </c>
      <c r="L61" s="81">
        <f t="shared" si="132"/>
        <v>0</v>
      </c>
      <c r="M61" s="81">
        <f t="shared" si="132"/>
        <v>0</v>
      </c>
      <c r="N61" s="81">
        <f t="shared" si="132"/>
        <v>0</v>
      </c>
      <c r="O61" s="81">
        <f t="shared" si="132"/>
        <v>0</v>
      </c>
      <c r="P61" s="81"/>
      <c r="Q61" s="81"/>
      <c r="R61" s="81"/>
      <c r="S61" s="81"/>
      <c r="T61" s="81"/>
      <c r="AK61" s="87">
        <f>'Calc Sheet'!O40</f>
        <v>0</v>
      </c>
      <c r="AL61" s="69">
        <f t="shared" si="51"/>
        <v>0</v>
      </c>
      <c r="AM61" s="73">
        <f t="shared" si="52"/>
        <v>0</v>
      </c>
      <c r="AR61" s="74"/>
      <c r="AS61" s="81">
        <f t="shared" ref="AS61:BA61" si="133">AS40-BN40</f>
        <v>0</v>
      </c>
      <c r="AT61" s="81">
        <f t="shared" si="133"/>
        <v>0</v>
      </c>
      <c r="AU61" s="81">
        <f t="shared" si="133"/>
        <v>0</v>
      </c>
      <c r="AV61" s="81">
        <f t="shared" si="133"/>
        <v>0</v>
      </c>
      <c r="AW61" s="81">
        <f t="shared" si="133"/>
        <v>0</v>
      </c>
      <c r="AX61" s="81">
        <f t="shared" si="133"/>
        <v>0</v>
      </c>
      <c r="AY61" s="81">
        <f t="shared" si="133"/>
        <v>0</v>
      </c>
      <c r="AZ61" s="81">
        <f t="shared" si="133"/>
        <v>0</v>
      </c>
      <c r="BA61" s="81">
        <f t="shared" si="133"/>
        <v>0</v>
      </c>
      <c r="BB61" s="81"/>
      <c r="BC61" s="81"/>
      <c r="BD61" s="81"/>
      <c r="BE61" s="81"/>
      <c r="BF61" s="81"/>
      <c r="BW61" s="87">
        <f>'Calc Sheet'!BA40</f>
        <v>0</v>
      </c>
      <c r="BX61" s="69">
        <f t="shared" si="42"/>
        <v>0</v>
      </c>
      <c r="BY61" s="73">
        <f t="shared" si="43"/>
        <v>0</v>
      </c>
      <c r="CD61" s="74"/>
      <c r="CE61" s="81">
        <f t="shared" ref="CE61:CM61" si="134">CE40-CZ40</f>
        <v>0</v>
      </c>
      <c r="CF61" s="81">
        <f t="shared" si="134"/>
        <v>0</v>
      </c>
      <c r="CG61" s="81">
        <f t="shared" si="134"/>
        <v>0</v>
      </c>
      <c r="CH61" s="81">
        <f t="shared" si="134"/>
        <v>0</v>
      </c>
      <c r="CI61" s="81">
        <f t="shared" si="134"/>
        <v>0</v>
      </c>
      <c r="CJ61" s="81">
        <f t="shared" si="134"/>
        <v>0</v>
      </c>
      <c r="CK61" s="81">
        <f t="shared" si="134"/>
        <v>0</v>
      </c>
      <c r="CL61" s="81">
        <f t="shared" si="134"/>
        <v>0</v>
      </c>
      <c r="CM61" s="81">
        <f t="shared" si="134"/>
        <v>0</v>
      </c>
      <c r="CN61" s="81"/>
      <c r="CO61" s="81"/>
      <c r="CP61" s="81"/>
      <c r="CQ61" s="81"/>
      <c r="CR61" s="81"/>
      <c r="DI61" s="87">
        <f>'Calc Sheet'!CM40</f>
        <v>0</v>
      </c>
      <c r="DJ61" s="69">
        <f t="shared" si="45"/>
        <v>0</v>
      </c>
      <c r="DK61" s="73">
        <f t="shared" si="46"/>
        <v>0</v>
      </c>
      <c r="DP61" s="74"/>
      <c r="DQ61" s="81">
        <f t="shared" ref="DQ61:DY61" si="135">DQ40-EL40</f>
        <v>0</v>
      </c>
      <c r="DR61" s="81">
        <f t="shared" si="135"/>
        <v>0</v>
      </c>
      <c r="DS61" s="81">
        <f t="shared" si="135"/>
        <v>0</v>
      </c>
      <c r="DT61" s="81">
        <f t="shared" si="135"/>
        <v>0</v>
      </c>
      <c r="DU61" s="81">
        <f t="shared" si="135"/>
        <v>0</v>
      </c>
      <c r="DV61" s="81">
        <f t="shared" si="135"/>
        <v>0</v>
      </c>
      <c r="DW61" s="81">
        <f t="shared" si="135"/>
        <v>0</v>
      </c>
      <c r="DX61" s="81">
        <f t="shared" si="135"/>
        <v>0</v>
      </c>
      <c r="DY61" s="81">
        <f t="shared" si="135"/>
        <v>0</v>
      </c>
      <c r="DZ61" s="81"/>
      <c r="EA61" s="81"/>
      <c r="EB61" s="81"/>
      <c r="EC61" s="81"/>
      <c r="ED61" s="81"/>
      <c r="ET61" s="73"/>
      <c r="EU61" s="87">
        <f>DY40</f>
        <v>0</v>
      </c>
      <c r="EV61" s="69">
        <f t="shared" si="48"/>
        <v>0</v>
      </c>
      <c r="EW61" s="73">
        <f t="shared" si="49"/>
        <v>0</v>
      </c>
    </row>
    <row r="62" spans="6:153" x14ac:dyDescent="0.3">
      <c r="F62" s="74"/>
      <c r="G62" s="81">
        <f t="shared" ref="G62:N62" si="136">G40-AC40</f>
        <v>0</v>
      </c>
      <c r="H62" s="81">
        <f t="shared" si="136"/>
        <v>0</v>
      </c>
      <c r="I62" s="81">
        <f t="shared" si="136"/>
        <v>0</v>
      </c>
      <c r="J62" s="81">
        <f t="shared" si="136"/>
        <v>0</v>
      </c>
      <c r="K62" s="81">
        <f t="shared" si="136"/>
        <v>0</v>
      </c>
      <c r="L62" s="81">
        <f t="shared" si="136"/>
        <v>0</v>
      </c>
      <c r="M62" s="81">
        <f t="shared" si="136"/>
        <v>0</v>
      </c>
      <c r="N62" s="81">
        <f t="shared" si="136"/>
        <v>0</v>
      </c>
      <c r="O62" s="81"/>
      <c r="P62" s="81"/>
      <c r="Q62" s="81"/>
      <c r="R62" s="81"/>
      <c r="S62" s="81"/>
      <c r="T62" s="81"/>
      <c r="AK62" s="87">
        <f>'Calc Sheet'!N40</f>
        <v>0</v>
      </c>
      <c r="AL62" s="69">
        <f t="shared" si="51"/>
        <v>0</v>
      </c>
      <c r="AM62" s="73">
        <f t="shared" si="52"/>
        <v>0</v>
      </c>
      <c r="AR62" s="74"/>
      <c r="AS62" s="81">
        <f t="shared" ref="AS62:AZ62" si="137">AS40-BO40</f>
        <v>0</v>
      </c>
      <c r="AT62" s="81">
        <f t="shared" si="137"/>
        <v>0</v>
      </c>
      <c r="AU62" s="81">
        <f t="shared" si="137"/>
        <v>0</v>
      </c>
      <c r="AV62" s="81">
        <f t="shared" si="137"/>
        <v>0</v>
      </c>
      <c r="AW62" s="81">
        <f t="shared" si="137"/>
        <v>0</v>
      </c>
      <c r="AX62" s="81">
        <f t="shared" si="137"/>
        <v>0</v>
      </c>
      <c r="AY62" s="81">
        <f t="shared" si="137"/>
        <v>0</v>
      </c>
      <c r="AZ62" s="81">
        <f t="shared" si="137"/>
        <v>0</v>
      </c>
      <c r="BA62" s="81"/>
      <c r="BB62" s="81"/>
      <c r="BC62" s="81"/>
      <c r="BD62" s="81"/>
      <c r="BE62" s="81"/>
      <c r="BF62" s="81"/>
      <c r="BW62" s="87">
        <f>'Calc Sheet'!AZ40</f>
        <v>0</v>
      </c>
      <c r="BX62" s="69">
        <f t="shared" si="42"/>
        <v>0</v>
      </c>
      <c r="BY62" s="73">
        <f t="shared" si="43"/>
        <v>0</v>
      </c>
      <c r="CD62" s="74"/>
      <c r="CE62" s="81">
        <f t="shared" ref="CE62:CL62" si="138">CE40-DA40</f>
        <v>0</v>
      </c>
      <c r="CF62" s="81">
        <f t="shared" si="138"/>
        <v>0</v>
      </c>
      <c r="CG62" s="81">
        <f t="shared" si="138"/>
        <v>0</v>
      </c>
      <c r="CH62" s="81">
        <f t="shared" si="138"/>
        <v>0</v>
      </c>
      <c r="CI62" s="81">
        <f t="shared" si="138"/>
        <v>0</v>
      </c>
      <c r="CJ62" s="81">
        <f t="shared" si="138"/>
        <v>0</v>
      </c>
      <c r="CK62" s="81">
        <f t="shared" si="138"/>
        <v>0</v>
      </c>
      <c r="CL62" s="81">
        <f t="shared" si="138"/>
        <v>0</v>
      </c>
      <c r="CM62" s="81"/>
      <c r="CN62" s="81"/>
      <c r="CO62" s="81"/>
      <c r="CP62" s="81"/>
      <c r="CQ62" s="81"/>
      <c r="CR62" s="81"/>
      <c r="DI62" s="87">
        <f>'Calc Sheet'!CL40</f>
        <v>0</v>
      </c>
      <c r="DJ62" s="69">
        <f t="shared" si="45"/>
        <v>0</v>
      </c>
      <c r="DK62" s="73">
        <f t="shared" si="46"/>
        <v>0</v>
      </c>
      <c r="DP62" s="74"/>
      <c r="DQ62" s="81">
        <f t="shared" ref="DQ62:DX62" si="139">DQ40-EM40</f>
        <v>0</v>
      </c>
      <c r="DR62" s="81">
        <f t="shared" si="139"/>
        <v>0</v>
      </c>
      <c r="DS62" s="81">
        <f t="shared" si="139"/>
        <v>0</v>
      </c>
      <c r="DT62" s="81">
        <f t="shared" si="139"/>
        <v>0</v>
      </c>
      <c r="DU62" s="81">
        <f t="shared" si="139"/>
        <v>0</v>
      </c>
      <c r="DV62" s="81">
        <f t="shared" si="139"/>
        <v>0</v>
      </c>
      <c r="DW62" s="81">
        <f t="shared" si="139"/>
        <v>0</v>
      </c>
      <c r="DX62" s="81">
        <f t="shared" si="139"/>
        <v>0</v>
      </c>
      <c r="DY62" s="81"/>
      <c r="DZ62" s="81"/>
      <c r="EA62" s="81"/>
      <c r="EB62" s="81"/>
      <c r="EC62" s="81"/>
      <c r="ED62" s="81"/>
      <c r="ET62" s="73"/>
      <c r="EU62" s="87">
        <f>DX40</f>
        <v>0</v>
      </c>
      <c r="EV62" s="69">
        <f t="shared" si="48"/>
        <v>0</v>
      </c>
      <c r="EW62" s="73">
        <f t="shared" si="49"/>
        <v>0</v>
      </c>
    </row>
    <row r="63" spans="6:153" x14ac:dyDescent="0.3">
      <c r="F63" s="74"/>
      <c r="G63" s="81">
        <f t="shared" ref="G63:M63" si="140">G40-AD40</f>
        <v>0</v>
      </c>
      <c r="H63" s="81">
        <f t="shared" si="140"/>
        <v>0</v>
      </c>
      <c r="I63" s="81">
        <f t="shared" si="140"/>
        <v>0</v>
      </c>
      <c r="J63" s="81">
        <f t="shared" si="140"/>
        <v>0</v>
      </c>
      <c r="K63" s="81">
        <f t="shared" si="140"/>
        <v>0</v>
      </c>
      <c r="L63" s="81">
        <f t="shared" si="140"/>
        <v>0</v>
      </c>
      <c r="M63" s="81">
        <f t="shared" si="140"/>
        <v>0</v>
      </c>
      <c r="N63" s="81"/>
      <c r="O63" s="81"/>
      <c r="P63" s="81"/>
      <c r="Q63" s="81"/>
      <c r="R63" s="81"/>
      <c r="S63" s="81"/>
      <c r="T63" s="81"/>
      <c r="AK63" s="87">
        <f>'Calc Sheet'!M40</f>
        <v>0</v>
      </c>
      <c r="AL63" s="69">
        <f t="shared" si="51"/>
        <v>0</v>
      </c>
      <c r="AM63" s="73">
        <f t="shared" si="52"/>
        <v>0</v>
      </c>
      <c r="AR63" s="74"/>
      <c r="AS63" s="81">
        <f t="shared" ref="AS63:AY63" si="141">AS40-BP40</f>
        <v>0</v>
      </c>
      <c r="AT63" s="81">
        <f t="shared" si="141"/>
        <v>0</v>
      </c>
      <c r="AU63" s="81">
        <f t="shared" si="141"/>
        <v>0</v>
      </c>
      <c r="AV63" s="81">
        <f t="shared" si="141"/>
        <v>0</v>
      </c>
      <c r="AW63" s="81">
        <f t="shared" si="141"/>
        <v>0</v>
      </c>
      <c r="AX63" s="81">
        <f t="shared" si="141"/>
        <v>0</v>
      </c>
      <c r="AY63" s="81">
        <f t="shared" si="141"/>
        <v>0</v>
      </c>
      <c r="AZ63" s="81"/>
      <c r="BA63" s="81"/>
      <c r="BB63" s="81"/>
      <c r="BC63" s="81"/>
      <c r="BD63" s="81"/>
      <c r="BE63" s="81"/>
      <c r="BF63" s="81"/>
      <c r="BW63" s="87">
        <f>'Calc Sheet'!AY40</f>
        <v>0</v>
      </c>
      <c r="BX63" s="69">
        <f t="shared" si="42"/>
        <v>0</v>
      </c>
      <c r="BY63" s="73">
        <f t="shared" si="43"/>
        <v>0</v>
      </c>
      <c r="CD63" s="74"/>
      <c r="CE63" s="81">
        <f t="shared" ref="CE63:CK63" si="142">CE40-DB40</f>
        <v>0</v>
      </c>
      <c r="CF63" s="81">
        <f t="shared" si="142"/>
        <v>0</v>
      </c>
      <c r="CG63" s="81">
        <f t="shared" si="142"/>
        <v>0</v>
      </c>
      <c r="CH63" s="81">
        <f t="shared" si="142"/>
        <v>0</v>
      </c>
      <c r="CI63" s="81">
        <f t="shared" si="142"/>
        <v>0</v>
      </c>
      <c r="CJ63" s="81">
        <f t="shared" si="142"/>
        <v>0</v>
      </c>
      <c r="CK63" s="81">
        <f t="shared" si="142"/>
        <v>0</v>
      </c>
      <c r="CL63" s="81"/>
      <c r="CM63" s="81"/>
      <c r="CN63" s="81"/>
      <c r="CO63" s="81"/>
      <c r="CP63" s="81"/>
      <c r="CQ63" s="81"/>
      <c r="CR63" s="81"/>
      <c r="DI63" s="87">
        <f>'Calc Sheet'!CK40</f>
        <v>0</v>
      </c>
      <c r="DJ63" s="69">
        <f t="shared" si="45"/>
        <v>0</v>
      </c>
      <c r="DK63" s="73">
        <f t="shared" si="46"/>
        <v>0</v>
      </c>
      <c r="DP63" s="74"/>
      <c r="DQ63" s="81">
        <f t="shared" ref="DQ63:DW63" si="143">DQ40-EN40</f>
        <v>0</v>
      </c>
      <c r="DR63" s="81">
        <f t="shared" si="143"/>
        <v>0</v>
      </c>
      <c r="DS63" s="81">
        <f t="shared" si="143"/>
        <v>0</v>
      </c>
      <c r="DT63" s="81">
        <f t="shared" si="143"/>
        <v>0</v>
      </c>
      <c r="DU63" s="81">
        <f t="shared" si="143"/>
        <v>0</v>
      </c>
      <c r="DV63" s="81">
        <f t="shared" si="143"/>
        <v>0</v>
      </c>
      <c r="DW63" s="81">
        <f t="shared" si="143"/>
        <v>0</v>
      </c>
      <c r="DX63" s="81"/>
      <c r="DY63" s="81"/>
      <c r="DZ63" s="81"/>
      <c r="EA63" s="81"/>
      <c r="EB63" s="81"/>
      <c r="EC63" s="81"/>
      <c r="ED63" s="81"/>
      <c r="ET63" s="73"/>
      <c r="EU63" s="87">
        <f>DW40</f>
        <v>0</v>
      </c>
      <c r="EV63" s="69">
        <f t="shared" si="48"/>
        <v>0</v>
      </c>
      <c r="EW63" s="73">
        <f t="shared" si="49"/>
        <v>0</v>
      </c>
    </row>
    <row r="64" spans="6:153" x14ac:dyDescent="0.3">
      <c r="F64" s="74"/>
      <c r="G64" s="81">
        <f t="shared" ref="G64:L64" si="144">G40-AE40</f>
        <v>0</v>
      </c>
      <c r="H64" s="81">
        <f t="shared" si="144"/>
        <v>0</v>
      </c>
      <c r="I64" s="81">
        <f t="shared" si="144"/>
        <v>0</v>
      </c>
      <c r="J64" s="81">
        <f t="shared" si="144"/>
        <v>0</v>
      </c>
      <c r="K64" s="81">
        <f t="shared" si="144"/>
        <v>0</v>
      </c>
      <c r="L64" s="81">
        <f t="shared" si="144"/>
        <v>0</v>
      </c>
      <c r="M64" s="81"/>
      <c r="N64" s="81"/>
      <c r="O64" s="81"/>
      <c r="P64" s="81"/>
      <c r="Q64" s="81"/>
      <c r="R64" s="81"/>
      <c r="S64" s="81"/>
      <c r="T64" s="81"/>
      <c r="AK64" s="87">
        <f>'Calc Sheet'!L40</f>
        <v>0</v>
      </c>
      <c r="AL64" s="69">
        <f t="shared" si="51"/>
        <v>0</v>
      </c>
      <c r="AM64" s="73">
        <f t="shared" si="52"/>
        <v>0</v>
      </c>
      <c r="AR64" s="74"/>
      <c r="AS64" s="81">
        <f t="shared" ref="AS64:AX64" si="145">AS40-BQ40</f>
        <v>0</v>
      </c>
      <c r="AT64" s="81">
        <f t="shared" si="145"/>
        <v>0</v>
      </c>
      <c r="AU64" s="81">
        <f t="shared" si="145"/>
        <v>0</v>
      </c>
      <c r="AV64" s="81">
        <f t="shared" si="145"/>
        <v>0</v>
      </c>
      <c r="AW64" s="81">
        <f t="shared" si="145"/>
        <v>0</v>
      </c>
      <c r="AX64" s="81">
        <f t="shared" si="145"/>
        <v>0</v>
      </c>
      <c r="AY64" s="81"/>
      <c r="AZ64" s="81"/>
      <c r="BA64" s="81"/>
      <c r="BB64" s="81"/>
      <c r="BC64" s="81"/>
      <c r="BD64" s="81"/>
      <c r="BE64" s="81"/>
      <c r="BF64" s="81"/>
      <c r="BW64" s="87">
        <f>'Calc Sheet'!AX40</f>
        <v>0</v>
      </c>
      <c r="BX64" s="69">
        <f t="shared" si="42"/>
        <v>0</v>
      </c>
      <c r="BY64" s="73">
        <f t="shared" si="43"/>
        <v>0</v>
      </c>
      <c r="CD64" s="74"/>
      <c r="CE64" s="81">
        <f t="shared" ref="CE64:CJ64" si="146">CE40-DC40</f>
        <v>0</v>
      </c>
      <c r="CF64" s="81">
        <f t="shared" si="146"/>
        <v>0</v>
      </c>
      <c r="CG64" s="81">
        <f t="shared" si="146"/>
        <v>0</v>
      </c>
      <c r="CH64" s="81">
        <f t="shared" si="146"/>
        <v>0</v>
      </c>
      <c r="CI64" s="81">
        <f t="shared" si="146"/>
        <v>0</v>
      </c>
      <c r="CJ64" s="81">
        <f t="shared" si="146"/>
        <v>0</v>
      </c>
      <c r="CK64" s="81"/>
      <c r="CL64" s="81"/>
      <c r="CM64" s="81"/>
      <c r="CN64" s="81"/>
      <c r="CO64" s="81"/>
      <c r="CP64" s="81"/>
      <c r="CQ64" s="81"/>
      <c r="CR64" s="81"/>
      <c r="DI64" s="87">
        <f>'Calc Sheet'!CJ40</f>
        <v>0</v>
      </c>
      <c r="DJ64" s="69">
        <f t="shared" si="45"/>
        <v>0</v>
      </c>
      <c r="DK64" s="73">
        <f t="shared" si="46"/>
        <v>0</v>
      </c>
      <c r="DP64" s="74"/>
      <c r="DQ64" s="81">
        <f t="shared" ref="DQ64:DV64" si="147">DQ40-EO40</f>
        <v>0</v>
      </c>
      <c r="DR64" s="81">
        <f t="shared" si="147"/>
        <v>0</v>
      </c>
      <c r="DS64" s="81">
        <f t="shared" si="147"/>
        <v>0</v>
      </c>
      <c r="DT64" s="81">
        <f t="shared" si="147"/>
        <v>0</v>
      </c>
      <c r="DU64" s="81">
        <f t="shared" si="147"/>
        <v>0</v>
      </c>
      <c r="DV64" s="81">
        <f t="shared" si="147"/>
        <v>0</v>
      </c>
      <c r="DW64" s="81"/>
      <c r="DX64" s="81"/>
      <c r="DY64" s="81"/>
      <c r="DZ64" s="81"/>
      <c r="EA64" s="81"/>
      <c r="EB64" s="81"/>
      <c r="EC64" s="81"/>
      <c r="ED64" s="81"/>
      <c r="ET64" s="73"/>
      <c r="EU64" s="87">
        <f>DV40</f>
        <v>0</v>
      </c>
      <c r="EV64" s="69">
        <f t="shared" si="48"/>
        <v>0</v>
      </c>
      <c r="EW64" s="73">
        <f t="shared" si="49"/>
        <v>0</v>
      </c>
    </row>
    <row r="65" spans="6:153" x14ac:dyDescent="0.3">
      <c r="F65" s="74"/>
      <c r="G65" s="81">
        <f>G40-AF40</f>
        <v>0</v>
      </c>
      <c r="H65" s="81">
        <f>H40-AG40</f>
        <v>0</v>
      </c>
      <c r="I65" s="81">
        <f>I40-AH40</f>
        <v>0</v>
      </c>
      <c r="J65" s="81">
        <f>J40-AI40</f>
        <v>0</v>
      </c>
      <c r="K65" s="81">
        <f>K40-AJ40</f>
        <v>0</v>
      </c>
      <c r="L65" s="81"/>
      <c r="M65" s="81"/>
      <c r="N65" s="81"/>
      <c r="O65" s="81"/>
      <c r="P65" s="81"/>
      <c r="Q65" s="81"/>
      <c r="R65" s="81"/>
      <c r="S65" s="81"/>
      <c r="T65" s="81"/>
      <c r="AK65" s="87">
        <f>'Calc Sheet'!K40</f>
        <v>0</v>
      </c>
      <c r="AL65" s="69">
        <f t="shared" si="51"/>
        <v>0</v>
      </c>
      <c r="AM65" s="73">
        <f t="shared" si="52"/>
        <v>0</v>
      </c>
      <c r="AR65" s="74"/>
      <c r="AS65" s="81">
        <f>AS40-BR40</f>
        <v>0</v>
      </c>
      <c r="AT65" s="81">
        <f>AT40-BS40</f>
        <v>0</v>
      </c>
      <c r="AU65" s="81">
        <f>AU40-BT40</f>
        <v>0</v>
      </c>
      <c r="AV65" s="81">
        <f>AV40-BU40</f>
        <v>0</v>
      </c>
      <c r="AW65" s="81">
        <f>AW40-BV40</f>
        <v>0</v>
      </c>
      <c r="AX65" s="81"/>
      <c r="AY65" s="81"/>
      <c r="AZ65" s="81"/>
      <c r="BA65" s="81"/>
      <c r="BB65" s="81"/>
      <c r="BC65" s="81"/>
      <c r="BD65" s="81"/>
      <c r="BE65" s="81"/>
      <c r="BF65" s="81"/>
      <c r="BW65" s="87">
        <f>'Calc Sheet'!AW40</f>
        <v>0</v>
      </c>
      <c r="BX65" s="69">
        <f t="shared" si="42"/>
        <v>0</v>
      </c>
      <c r="BY65" s="73">
        <f t="shared" si="43"/>
        <v>0</v>
      </c>
      <c r="CD65" s="74"/>
      <c r="CE65" s="81">
        <f>CE40-DD40</f>
        <v>0</v>
      </c>
      <c r="CF65" s="81">
        <f>CF40-DE40</f>
        <v>0</v>
      </c>
      <c r="CG65" s="81">
        <f>CG40-DF40</f>
        <v>0</v>
      </c>
      <c r="CH65" s="81">
        <f>CH40-DG40</f>
        <v>0</v>
      </c>
      <c r="CI65" s="81">
        <f>CI40-DH40</f>
        <v>0</v>
      </c>
      <c r="CJ65" s="81"/>
      <c r="CK65" s="81"/>
      <c r="CL65" s="81"/>
      <c r="CM65" s="81"/>
      <c r="CN65" s="81"/>
      <c r="CO65" s="81"/>
      <c r="CP65" s="81"/>
      <c r="CQ65" s="81"/>
      <c r="CR65" s="81"/>
      <c r="DI65" s="87">
        <f>'Calc Sheet'!CI40</f>
        <v>0</v>
      </c>
      <c r="DJ65" s="69">
        <f t="shared" si="45"/>
        <v>0</v>
      </c>
      <c r="DK65" s="73">
        <f t="shared" si="46"/>
        <v>0</v>
      </c>
      <c r="DP65" s="74"/>
      <c r="DQ65" s="81">
        <f>DQ40-EP40</f>
        <v>0</v>
      </c>
      <c r="DR65" s="81">
        <f>DR40-EQ40</f>
        <v>0</v>
      </c>
      <c r="DS65" s="81">
        <f>DS40-ER40</f>
        <v>0</v>
      </c>
      <c r="DT65" s="81">
        <f>DT40-ES40</f>
        <v>0</v>
      </c>
      <c r="DU65" s="81">
        <f>DU40-ET40</f>
        <v>0</v>
      </c>
      <c r="DV65" s="81"/>
      <c r="DW65" s="81"/>
      <c r="DX65" s="81"/>
      <c r="DY65" s="81"/>
      <c r="DZ65" s="81"/>
      <c r="EA65" s="81"/>
      <c r="EB65" s="81"/>
      <c r="EC65" s="81"/>
      <c r="ED65" s="81"/>
      <c r="ET65" s="73"/>
      <c r="EU65" s="87">
        <f>DU40</f>
        <v>0</v>
      </c>
      <c r="EV65" s="69">
        <f t="shared" si="48"/>
        <v>0</v>
      </c>
      <c r="EW65" s="73">
        <f t="shared" si="49"/>
        <v>0</v>
      </c>
    </row>
    <row r="66" spans="6:153" x14ac:dyDescent="0.3">
      <c r="F66" s="74"/>
      <c r="G66" s="81">
        <f>G40-AG40</f>
        <v>0</v>
      </c>
      <c r="H66" s="81">
        <f>H40-AH40</f>
        <v>0</v>
      </c>
      <c r="I66" s="81">
        <f>I40-AI40</f>
        <v>0</v>
      </c>
      <c r="J66" s="81">
        <f>J40-AJ40</f>
        <v>0</v>
      </c>
      <c r="K66" s="81"/>
      <c r="L66" s="81"/>
      <c r="M66" s="81"/>
      <c r="N66" s="81"/>
      <c r="O66" s="81"/>
      <c r="P66" s="81"/>
      <c r="Q66" s="81"/>
      <c r="R66" s="81"/>
      <c r="S66" s="81"/>
      <c r="T66" s="81"/>
      <c r="AK66" s="87">
        <f>'Calc Sheet'!J40</f>
        <v>0</v>
      </c>
      <c r="AL66" s="69">
        <f t="shared" si="51"/>
        <v>0</v>
      </c>
      <c r="AM66" s="73">
        <f t="shared" si="52"/>
        <v>0</v>
      </c>
      <c r="AR66" s="74"/>
      <c r="AS66" s="81">
        <f>AS40-BS40</f>
        <v>0</v>
      </c>
      <c r="AT66" s="81">
        <f>AT40-BT40</f>
        <v>0</v>
      </c>
      <c r="AU66" s="81">
        <f>AU40-BU40</f>
        <v>0</v>
      </c>
      <c r="AV66" s="81">
        <f>AV40-BV40</f>
        <v>0</v>
      </c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W66" s="87">
        <f>'Calc Sheet'!AV40</f>
        <v>0</v>
      </c>
      <c r="BX66" s="69">
        <f t="shared" si="42"/>
        <v>0</v>
      </c>
      <c r="BY66" s="73">
        <f t="shared" si="43"/>
        <v>0</v>
      </c>
      <c r="CD66" s="74"/>
      <c r="CE66" s="81">
        <f>CE40-DE40</f>
        <v>0</v>
      </c>
      <c r="CF66" s="81">
        <f>CF40-DF40</f>
        <v>0</v>
      </c>
      <c r="CG66" s="81">
        <f>CG40-DG40</f>
        <v>0</v>
      </c>
      <c r="CH66" s="81">
        <f>CH40-DH40</f>
        <v>0</v>
      </c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DI66" s="87">
        <f>'Calc Sheet'!CH40</f>
        <v>0</v>
      </c>
      <c r="DJ66" s="69">
        <f t="shared" si="45"/>
        <v>0</v>
      </c>
      <c r="DK66" s="73">
        <f t="shared" si="46"/>
        <v>0</v>
      </c>
      <c r="DP66" s="74"/>
      <c r="DQ66" s="81">
        <f>DQ40-EQ40</f>
        <v>0</v>
      </c>
      <c r="DR66" s="81">
        <f>DR40-ER40</f>
        <v>0</v>
      </c>
      <c r="DS66" s="81">
        <f>DS40-ES40</f>
        <v>0</v>
      </c>
      <c r="DT66" s="81">
        <f>DT40-ET40</f>
        <v>0</v>
      </c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T66" s="73"/>
      <c r="EU66" s="87">
        <f>DT40</f>
        <v>0</v>
      </c>
      <c r="EV66" s="69">
        <f t="shared" si="48"/>
        <v>0</v>
      </c>
      <c r="EW66" s="73">
        <f t="shared" si="49"/>
        <v>0</v>
      </c>
    </row>
    <row r="67" spans="6:153" x14ac:dyDescent="0.3">
      <c r="F67" s="74"/>
      <c r="G67" s="81">
        <f>G40-AH40</f>
        <v>0</v>
      </c>
      <c r="H67" s="81">
        <f>H40-AI40</f>
        <v>0</v>
      </c>
      <c r="I67" s="81">
        <f>I40-AJ40</f>
        <v>0</v>
      </c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AK67" s="87">
        <f>'Calc Sheet'!I40</f>
        <v>0</v>
      </c>
      <c r="AL67" s="69">
        <f t="shared" si="51"/>
        <v>0</v>
      </c>
      <c r="AM67" s="73">
        <f t="shared" si="52"/>
        <v>0</v>
      </c>
      <c r="AR67" s="74"/>
      <c r="AS67" s="81">
        <f>AS40-BT40</f>
        <v>0</v>
      </c>
      <c r="AT67" s="81">
        <f>AT40-BU40</f>
        <v>0</v>
      </c>
      <c r="AU67" s="81">
        <f>AU40-BV40</f>
        <v>0</v>
      </c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W67" s="87">
        <f>'Calc Sheet'!AU40</f>
        <v>0</v>
      </c>
      <c r="BX67" s="69">
        <f t="shared" si="42"/>
        <v>0</v>
      </c>
      <c r="BY67" s="73">
        <f t="shared" si="43"/>
        <v>0</v>
      </c>
      <c r="CD67" s="74"/>
      <c r="CE67" s="81">
        <f>CE40-DF40</f>
        <v>0</v>
      </c>
      <c r="CF67" s="81">
        <f>CF40-DG40</f>
        <v>0</v>
      </c>
      <c r="CG67" s="81">
        <f>CG40-DH40</f>
        <v>0</v>
      </c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DI67" s="87">
        <f>'Calc Sheet'!CG40</f>
        <v>0</v>
      </c>
      <c r="DJ67" s="69">
        <f t="shared" si="45"/>
        <v>0</v>
      </c>
      <c r="DK67" s="73">
        <f t="shared" si="46"/>
        <v>0</v>
      </c>
      <c r="DP67" s="74"/>
      <c r="DQ67" s="81">
        <f>DQ40-ER40</f>
        <v>0</v>
      </c>
      <c r="DR67" s="81">
        <f>DR40-ES40</f>
        <v>0</v>
      </c>
      <c r="DS67" s="81">
        <f>DS40-ET40</f>
        <v>0</v>
      </c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T67" s="73"/>
      <c r="EU67" s="87">
        <f>DS40</f>
        <v>0</v>
      </c>
      <c r="EV67" s="69">
        <f t="shared" si="48"/>
        <v>0</v>
      </c>
      <c r="EW67" s="73">
        <f t="shared" si="49"/>
        <v>0</v>
      </c>
    </row>
    <row r="68" spans="6:153" x14ac:dyDescent="0.3">
      <c r="F68" s="74"/>
      <c r="G68" s="81">
        <f>G40-AI40</f>
        <v>0</v>
      </c>
      <c r="H68" s="81">
        <f>H40-AJ40</f>
        <v>0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AK68" s="87">
        <f>'Calc Sheet'!H40</f>
        <v>0</v>
      </c>
      <c r="AL68" s="69">
        <f t="shared" si="51"/>
        <v>0</v>
      </c>
      <c r="AM68" s="73">
        <f t="shared" si="52"/>
        <v>0</v>
      </c>
      <c r="AR68" s="74"/>
      <c r="AS68" s="81">
        <f>AS40-BU40</f>
        <v>0</v>
      </c>
      <c r="AT68" s="81">
        <f>AT40-BV40</f>
        <v>0</v>
      </c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W68" s="87">
        <f>'Calc Sheet'!AT40</f>
        <v>0</v>
      </c>
      <c r="BX68" s="69">
        <f t="shared" si="42"/>
        <v>0</v>
      </c>
      <c r="BY68" s="73">
        <f t="shared" si="43"/>
        <v>0</v>
      </c>
      <c r="CD68" s="74"/>
      <c r="CE68" s="81">
        <f>CE40-DG40</f>
        <v>0</v>
      </c>
      <c r="CF68" s="81">
        <f>CF40-DH40</f>
        <v>0</v>
      </c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DI68" s="87">
        <f>'Calc Sheet'!CF40</f>
        <v>0</v>
      </c>
      <c r="DJ68" s="69">
        <f t="shared" si="45"/>
        <v>0</v>
      </c>
      <c r="DK68" s="73">
        <f t="shared" si="46"/>
        <v>0</v>
      </c>
      <c r="DP68" s="74"/>
      <c r="DQ68" s="81">
        <f>DQ40-ES40</f>
        <v>0</v>
      </c>
      <c r="DR68" s="81">
        <f>DR40-ET40</f>
        <v>0</v>
      </c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T68" s="73"/>
      <c r="EU68" s="87">
        <f>DR40</f>
        <v>0</v>
      </c>
      <c r="EV68" s="69">
        <f t="shared" si="48"/>
        <v>0</v>
      </c>
      <c r="EW68" s="73">
        <f t="shared" si="49"/>
        <v>0</v>
      </c>
    </row>
    <row r="69" spans="6:153" ht="15" thickBot="1" x14ac:dyDescent="0.35">
      <c r="F69" s="80"/>
      <c r="G69" s="86">
        <f>G40-AJ40</f>
        <v>0</v>
      </c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85">
        <f>'Calc Sheet'!G40</f>
        <v>0</v>
      </c>
      <c r="AL69" s="79">
        <f t="shared" si="51"/>
        <v>0</v>
      </c>
      <c r="AM69" s="78">
        <f t="shared" si="52"/>
        <v>0</v>
      </c>
      <c r="AR69" s="80"/>
      <c r="AS69" s="86">
        <f>AS40-BV40</f>
        <v>0</v>
      </c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85">
        <f>'Calc Sheet'!AS40</f>
        <v>0</v>
      </c>
      <c r="BX69" s="79">
        <f t="shared" si="42"/>
        <v>0</v>
      </c>
      <c r="BY69" s="78">
        <f t="shared" si="43"/>
        <v>0</v>
      </c>
      <c r="CD69" s="80"/>
      <c r="CE69" s="86">
        <f>CE40-DH40</f>
        <v>0</v>
      </c>
      <c r="CF69" s="86"/>
      <c r="CG69" s="86"/>
      <c r="CH69" s="86"/>
      <c r="CI69" s="86"/>
      <c r="CJ69" s="86"/>
      <c r="CK69" s="86"/>
      <c r="CL69" s="86"/>
      <c r="CM69" s="86"/>
      <c r="CN69" s="86"/>
      <c r="CO69" s="86"/>
      <c r="CP69" s="86"/>
      <c r="CQ69" s="86"/>
      <c r="CR69" s="86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85">
        <f>'Calc Sheet'!CE40</f>
        <v>0</v>
      </c>
      <c r="DJ69" s="79">
        <f t="shared" si="45"/>
        <v>0</v>
      </c>
      <c r="DK69" s="78">
        <f t="shared" si="46"/>
        <v>0</v>
      </c>
      <c r="DP69" s="80"/>
      <c r="DQ69" s="86">
        <f>DQ40-ET40</f>
        <v>0</v>
      </c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79"/>
      <c r="EF69" s="79"/>
      <c r="EG69" s="79"/>
      <c r="EH69" s="79"/>
      <c r="EI69" s="79"/>
      <c r="EJ69" s="79"/>
      <c r="EK69" s="79"/>
      <c r="EL69" s="79"/>
      <c r="EM69" s="79"/>
      <c r="EN69" s="79"/>
      <c r="EO69" s="79"/>
      <c r="EP69" s="79"/>
      <c r="EQ69" s="79"/>
      <c r="ER69" s="79"/>
      <c r="ES69" s="79"/>
      <c r="ET69" s="78"/>
      <c r="EU69" s="85">
        <f>DQ40</f>
        <v>0</v>
      </c>
      <c r="EV69" s="79">
        <f t="shared" si="48"/>
        <v>0</v>
      </c>
      <c r="EW69" s="78">
        <f t="shared" si="49"/>
        <v>0</v>
      </c>
    </row>
    <row r="70" spans="6:153" ht="15" thickBot="1" x14ac:dyDescent="0.35"/>
    <row r="71" spans="6:153" x14ac:dyDescent="0.3">
      <c r="F71" s="77"/>
      <c r="G71" s="84">
        <f t="shared" ref="G71:AJ71" si="148">COUNTIF(G41:G69,"&gt;-365")</f>
        <v>29</v>
      </c>
      <c r="H71" s="84">
        <f t="shared" si="148"/>
        <v>28</v>
      </c>
      <c r="I71" s="84">
        <f t="shared" si="148"/>
        <v>27</v>
      </c>
      <c r="J71" s="84">
        <f t="shared" si="148"/>
        <v>26</v>
      </c>
      <c r="K71" s="84">
        <f t="shared" si="148"/>
        <v>25</v>
      </c>
      <c r="L71" s="84">
        <f t="shared" si="148"/>
        <v>24</v>
      </c>
      <c r="M71" s="84">
        <f t="shared" si="148"/>
        <v>23</v>
      </c>
      <c r="N71" s="84">
        <f t="shared" si="148"/>
        <v>22</v>
      </c>
      <c r="O71" s="84">
        <f t="shared" si="148"/>
        <v>21</v>
      </c>
      <c r="P71" s="84">
        <f t="shared" si="148"/>
        <v>20</v>
      </c>
      <c r="Q71" s="84">
        <f t="shared" si="148"/>
        <v>19</v>
      </c>
      <c r="R71" s="84">
        <f t="shared" si="148"/>
        <v>18</v>
      </c>
      <c r="S71" s="84">
        <f t="shared" si="148"/>
        <v>17</v>
      </c>
      <c r="T71" s="84">
        <f t="shared" si="148"/>
        <v>16</v>
      </c>
      <c r="U71" s="84">
        <f t="shared" si="148"/>
        <v>15</v>
      </c>
      <c r="V71" s="84">
        <f t="shared" si="148"/>
        <v>14</v>
      </c>
      <c r="W71" s="84">
        <f t="shared" si="148"/>
        <v>13</v>
      </c>
      <c r="X71" s="84">
        <f t="shared" si="148"/>
        <v>12</v>
      </c>
      <c r="Y71" s="84">
        <f t="shared" si="148"/>
        <v>11</v>
      </c>
      <c r="Z71" s="84">
        <f t="shared" si="148"/>
        <v>10</v>
      </c>
      <c r="AA71" s="84">
        <f t="shared" si="148"/>
        <v>9</v>
      </c>
      <c r="AB71" s="84">
        <f t="shared" si="148"/>
        <v>8</v>
      </c>
      <c r="AC71" s="84">
        <f t="shared" si="148"/>
        <v>7</v>
      </c>
      <c r="AD71" s="84">
        <f t="shared" si="148"/>
        <v>6</v>
      </c>
      <c r="AE71" s="84">
        <f t="shared" si="148"/>
        <v>5</v>
      </c>
      <c r="AF71" s="84">
        <f t="shared" si="148"/>
        <v>4</v>
      </c>
      <c r="AG71" s="84">
        <f t="shared" si="148"/>
        <v>3</v>
      </c>
      <c r="AH71" s="84">
        <f t="shared" si="148"/>
        <v>2</v>
      </c>
      <c r="AI71" s="84">
        <f t="shared" si="148"/>
        <v>1</v>
      </c>
      <c r="AJ71" s="83">
        <f t="shared" si="148"/>
        <v>0</v>
      </c>
      <c r="AK71" s="81"/>
      <c r="AL71" s="81"/>
      <c r="AM71" s="81"/>
      <c r="AN71" s="81"/>
      <c r="AR71" s="77"/>
      <c r="AS71" s="84">
        <f t="shared" ref="AS71:BV71" si="149">COUNTIF(AS41:AS69,"&gt;-365")</f>
        <v>29</v>
      </c>
      <c r="AT71" s="84">
        <f t="shared" si="149"/>
        <v>28</v>
      </c>
      <c r="AU71" s="84">
        <f t="shared" si="149"/>
        <v>27</v>
      </c>
      <c r="AV71" s="84">
        <f t="shared" si="149"/>
        <v>26</v>
      </c>
      <c r="AW71" s="84">
        <f t="shared" si="149"/>
        <v>25</v>
      </c>
      <c r="AX71" s="84">
        <f t="shared" si="149"/>
        <v>24</v>
      </c>
      <c r="AY71" s="84">
        <f t="shared" si="149"/>
        <v>23</v>
      </c>
      <c r="AZ71" s="84">
        <f t="shared" si="149"/>
        <v>22</v>
      </c>
      <c r="BA71" s="84">
        <f t="shared" si="149"/>
        <v>21</v>
      </c>
      <c r="BB71" s="84">
        <f t="shared" si="149"/>
        <v>20</v>
      </c>
      <c r="BC71" s="84">
        <f t="shared" si="149"/>
        <v>19</v>
      </c>
      <c r="BD71" s="84">
        <f t="shared" si="149"/>
        <v>18</v>
      </c>
      <c r="BE71" s="84">
        <f t="shared" si="149"/>
        <v>17</v>
      </c>
      <c r="BF71" s="84">
        <f t="shared" si="149"/>
        <v>16</v>
      </c>
      <c r="BG71" s="84">
        <f t="shared" si="149"/>
        <v>15</v>
      </c>
      <c r="BH71" s="84">
        <f t="shared" si="149"/>
        <v>14</v>
      </c>
      <c r="BI71" s="84">
        <f t="shared" si="149"/>
        <v>13</v>
      </c>
      <c r="BJ71" s="84">
        <f t="shared" si="149"/>
        <v>12</v>
      </c>
      <c r="BK71" s="84">
        <f t="shared" si="149"/>
        <v>11</v>
      </c>
      <c r="BL71" s="84">
        <f t="shared" si="149"/>
        <v>10</v>
      </c>
      <c r="BM71" s="84">
        <f t="shared" si="149"/>
        <v>9</v>
      </c>
      <c r="BN71" s="84">
        <f t="shared" si="149"/>
        <v>8</v>
      </c>
      <c r="BO71" s="84">
        <f t="shared" si="149"/>
        <v>7</v>
      </c>
      <c r="BP71" s="84">
        <f t="shared" si="149"/>
        <v>6</v>
      </c>
      <c r="BQ71" s="84">
        <f t="shared" si="149"/>
        <v>5</v>
      </c>
      <c r="BR71" s="84">
        <f t="shared" si="149"/>
        <v>4</v>
      </c>
      <c r="BS71" s="84">
        <f t="shared" si="149"/>
        <v>3</v>
      </c>
      <c r="BT71" s="84">
        <f t="shared" si="149"/>
        <v>2</v>
      </c>
      <c r="BU71" s="84">
        <f t="shared" si="149"/>
        <v>1</v>
      </c>
      <c r="BV71" s="83">
        <f t="shared" si="149"/>
        <v>0</v>
      </c>
      <c r="BW71" s="81"/>
      <c r="BX71" s="81"/>
      <c r="BY71" s="81"/>
      <c r="BZ71" s="81"/>
      <c r="CD71" s="77"/>
      <c r="CE71" s="84">
        <f t="shared" ref="CE71:DH71" si="150">COUNTIF(CE41:CE69,"&gt;-365")</f>
        <v>29</v>
      </c>
      <c r="CF71" s="84">
        <f t="shared" si="150"/>
        <v>28</v>
      </c>
      <c r="CG71" s="84">
        <f t="shared" si="150"/>
        <v>27</v>
      </c>
      <c r="CH71" s="84">
        <f t="shared" si="150"/>
        <v>26</v>
      </c>
      <c r="CI71" s="84">
        <f t="shared" si="150"/>
        <v>25</v>
      </c>
      <c r="CJ71" s="84">
        <f t="shared" si="150"/>
        <v>24</v>
      </c>
      <c r="CK71" s="84">
        <f t="shared" si="150"/>
        <v>23</v>
      </c>
      <c r="CL71" s="84">
        <f t="shared" si="150"/>
        <v>22</v>
      </c>
      <c r="CM71" s="84">
        <f t="shared" si="150"/>
        <v>21</v>
      </c>
      <c r="CN71" s="84">
        <f t="shared" si="150"/>
        <v>20</v>
      </c>
      <c r="CO71" s="84">
        <f t="shared" si="150"/>
        <v>19</v>
      </c>
      <c r="CP71" s="84">
        <f t="shared" si="150"/>
        <v>18</v>
      </c>
      <c r="CQ71" s="84">
        <f t="shared" si="150"/>
        <v>17</v>
      </c>
      <c r="CR71" s="84">
        <f t="shared" si="150"/>
        <v>16</v>
      </c>
      <c r="CS71" s="84">
        <f t="shared" si="150"/>
        <v>15</v>
      </c>
      <c r="CT71" s="84">
        <f t="shared" si="150"/>
        <v>14</v>
      </c>
      <c r="CU71" s="84">
        <f t="shared" si="150"/>
        <v>13</v>
      </c>
      <c r="CV71" s="84">
        <f t="shared" si="150"/>
        <v>12</v>
      </c>
      <c r="CW71" s="84">
        <f t="shared" si="150"/>
        <v>11</v>
      </c>
      <c r="CX71" s="84">
        <f t="shared" si="150"/>
        <v>10</v>
      </c>
      <c r="CY71" s="84">
        <f t="shared" si="150"/>
        <v>9</v>
      </c>
      <c r="CZ71" s="84">
        <f t="shared" si="150"/>
        <v>8</v>
      </c>
      <c r="DA71" s="84">
        <f t="shared" si="150"/>
        <v>7</v>
      </c>
      <c r="DB71" s="84">
        <f t="shared" si="150"/>
        <v>6</v>
      </c>
      <c r="DC71" s="84">
        <f t="shared" si="150"/>
        <v>5</v>
      </c>
      <c r="DD71" s="84">
        <f t="shared" si="150"/>
        <v>4</v>
      </c>
      <c r="DE71" s="84">
        <f t="shared" si="150"/>
        <v>3</v>
      </c>
      <c r="DF71" s="84">
        <f t="shared" si="150"/>
        <v>2</v>
      </c>
      <c r="DG71" s="84">
        <f t="shared" si="150"/>
        <v>1</v>
      </c>
      <c r="DH71" s="83">
        <f t="shared" si="150"/>
        <v>0</v>
      </c>
      <c r="DI71" s="81"/>
      <c r="DJ71" s="81"/>
      <c r="DK71" s="81"/>
      <c r="DL71" s="81"/>
      <c r="DP71" s="77"/>
      <c r="DQ71" s="84">
        <f t="shared" ref="DQ71:ET71" si="151">COUNTIF(DQ41:DQ69,"&gt;-365")</f>
        <v>29</v>
      </c>
      <c r="DR71" s="84">
        <f t="shared" si="151"/>
        <v>28</v>
      </c>
      <c r="DS71" s="84">
        <f t="shared" si="151"/>
        <v>27</v>
      </c>
      <c r="DT71" s="84">
        <f t="shared" si="151"/>
        <v>26</v>
      </c>
      <c r="DU71" s="84">
        <f t="shared" si="151"/>
        <v>25</v>
      </c>
      <c r="DV71" s="84">
        <f t="shared" si="151"/>
        <v>24</v>
      </c>
      <c r="DW71" s="84">
        <f t="shared" si="151"/>
        <v>23</v>
      </c>
      <c r="DX71" s="84">
        <f t="shared" si="151"/>
        <v>22</v>
      </c>
      <c r="DY71" s="84">
        <f t="shared" si="151"/>
        <v>21</v>
      </c>
      <c r="DZ71" s="84">
        <f t="shared" si="151"/>
        <v>20</v>
      </c>
      <c r="EA71" s="84">
        <f t="shared" si="151"/>
        <v>19</v>
      </c>
      <c r="EB71" s="84">
        <f t="shared" si="151"/>
        <v>18</v>
      </c>
      <c r="EC71" s="84">
        <f t="shared" si="151"/>
        <v>17</v>
      </c>
      <c r="ED71" s="84">
        <f t="shared" si="151"/>
        <v>16</v>
      </c>
      <c r="EE71" s="84">
        <f t="shared" si="151"/>
        <v>15</v>
      </c>
      <c r="EF71" s="84">
        <f t="shared" si="151"/>
        <v>14</v>
      </c>
      <c r="EG71" s="84">
        <f t="shared" si="151"/>
        <v>13</v>
      </c>
      <c r="EH71" s="84">
        <f t="shared" si="151"/>
        <v>12</v>
      </c>
      <c r="EI71" s="84">
        <f t="shared" si="151"/>
        <v>11</v>
      </c>
      <c r="EJ71" s="84">
        <f t="shared" si="151"/>
        <v>10</v>
      </c>
      <c r="EK71" s="84">
        <f t="shared" si="151"/>
        <v>9</v>
      </c>
      <c r="EL71" s="84">
        <f t="shared" si="151"/>
        <v>8</v>
      </c>
      <c r="EM71" s="84">
        <f t="shared" si="151"/>
        <v>7</v>
      </c>
      <c r="EN71" s="84">
        <f t="shared" si="151"/>
        <v>6</v>
      </c>
      <c r="EO71" s="84">
        <f t="shared" si="151"/>
        <v>5</v>
      </c>
      <c r="EP71" s="84">
        <f t="shared" si="151"/>
        <v>4</v>
      </c>
      <c r="EQ71" s="84">
        <f t="shared" si="151"/>
        <v>3</v>
      </c>
      <c r="ER71" s="84">
        <f t="shared" si="151"/>
        <v>2</v>
      </c>
      <c r="ES71" s="84">
        <f t="shared" si="151"/>
        <v>1</v>
      </c>
      <c r="ET71" s="83">
        <f t="shared" si="151"/>
        <v>0</v>
      </c>
    </row>
    <row r="72" spans="6:153" x14ac:dyDescent="0.3">
      <c r="F72" s="74"/>
      <c r="G72" s="81">
        <f t="shared" ref="G72:AJ72" si="152">COUNTIF(G41:G69,"&gt;-730")</f>
        <v>29</v>
      </c>
      <c r="H72" s="81">
        <f t="shared" si="152"/>
        <v>28</v>
      </c>
      <c r="I72" s="81">
        <f t="shared" si="152"/>
        <v>27</v>
      </c>
      <c r="J72" s="81">
        <f t="shared" si="152"/>
        <v>26</v>
      </c>
      <c r="K72" s="81">
        <f t="shared" si="152"/>
        <v>25</v>
      </c>
      <c r="L72" s="81">
        <f t="shared" si="152"/>
        <v>24</v>
      </c>
      <c r="M72" s="81">
        <f t="shared" si="152"/>
        <v>23</v>
      </c>
      <c r="N72" s="81">
        <f t="shared" si="152"/>
        <v>22</v>
      </c>
      <c r="O72" s="81">
        <f t="shared" si="152"/>
        <v>21</v>
      </c>
      <c r="P72" s="81">
        <f t="shared" si="152"/>
        <v>20</v>
      </c>
      <c r="Q72" s="81">
        <f t="shared" si="152"/>
        <v>19</v>
      </c>
      <c r="R72" s="81">
        <f t="shared" si="152"/>
        <v>18</v>
      </c>
      <c r="S72" s="81">
        <f t="shared" si="152"/>
        <v>17</v>
      </c>
      <c r="T72" s="81">
        <f t="shared" si="152"/>
        <v>16</v>
      </c>
      <c r="U72" s="81">
        <f t="shared" si="152"/>
        <v>15</v>
      </c>
      <c r="V72" s="81">
        <f t="shared" si="152"/>
        <v>14</v>
      </c>
      <c r="W72" s="81">
        <f t="shared" si="152"/>
        <v>13</v>
      </c>
      <c r="X72" s="81">
        <f t="shared" si="152"/>
        <v>12</v>
      </c>
      <c r="Y72" s="81">
        <f t="shared" si="152"/>
        <v>11</v>
      </c>
      <c r="Z72" s="81">
        <f t="shared" si="152"/>
        <v>10</v>
      </c>
      <c r="AA72" s="81">
        <f t="shared" si="152"/>
        <v>9</v>
      </c>
      <c r="AB72" s="81">
        <f t="shared" si="152"/>
        <v>8</v>
      </c>
      <c r="AC72" s="81">
        <f t="shared" si="152"/>
        <v>7</v>
      </c>
      <c r="AD72" s="81">
        <f t="shared" si="152"/>
        <v>6</v>
      </c>
      <c r="AE72" s="81">
        <f t="shared" si="152"/>
        <v>5</v>
      </c>
      <c r="AF72" s="81">
        <f t="shared" si="152"/>
        <v>4</v>
      </c>
      <c r="AG72" s="81">
        <f t="shared" si="152"/>
        <v>3</v>
      </c>
      <c r="AH72" s="81">
        <f t="shared" si="152"/>
        <v>2</v>
      </c>
      <c r="AI72" s="81">
        <f t="shared" si="152"/>
        <v>1</v>
      </c>
      <c r="AJ72" s="82">
        <f t="shared" si="152"/>
        <v>0</v>
      </c>
      <c r="AK72" s="81"/>
      <c r="AL72" s="81"/>
      <c r="AM72" s="81"/>
      <c r="AN72" s="81"/>
      <c r="AR72" s="74"/>
      <c r="AS72" s="81">
        <f t="shared" ref="AS72:BV72" si="153">COUNTIF(AS41:AS69,"&gt;-730")</f>
        <v>29</v>
      </c>
      <c r="AT72" s="81">
        <f t="shared" si="153"/>
        <v>28</v>
      </c>
      <c r="AU72" s="81">
        <f t="shared" si="153"/>
        <v>27</v>
      </c>
      <c r="AV72" s="81">
        <f t="shared" si="153"/>
        <v>26</v>
      </c>
      <c r="AW72" s="81">
        <f t="shared" si="153"/>
        <v>25</v>
      </c>
      <c r="AX72" s="81">
        <f t="shared" si="153"/>
        <v>24</v>
      </c>
      <c r="AY72" s="81">
        <f t="shared" si="153"/>
        <v>23</v>
      </c>
      <c r="AZ72" s="81">
        <f t="shared" si="153"/>
        <v>22</v>
      </c>
      <c r="BA72" s="81">
        <f t="shared" si="153"/>
        <v>21</v>
      </c>
      <c r="BB72" s="81">
        <f t="shared" si="153"/>
        <v>20</v>
      </c>
      <c r="BC72" s="81">
        <f t="shared" si="153"/>
        <v>19</v>
      </c>
      <c r="BD72" s="81">
        <f t="shared" si="153"/>
        <v>18</v>
      </c>
      <c r="BE72" s="81">
        <f t="shared" si="153"/>
        <v>17</v>
      </c>
      <c r="BF72" s="81">
        <f t="shared" si="153"/>
        <v>16</v>
      </c>
      <c r="BG72" s="81">
        <f t="shared" si="153"/>
        <v>15</v>
      </c>
      <c r="BH72" s="81">
        <f t="shared" si="153"/>
        <v>14</v>
      </c>
      <c r="BI72" s="81">
        <f t="shared" si="153"/>
        <v>13</v>
      </c>
      <c r="BJ72" s="81">
        <f t="shared" si="153"/>
        <v>12</v>
      </c>
      <c r="BK72" s="81">
        <f t="shared" si="153"/>
        <v>11</v>
      </c>
      <c r="BL72" s="81">
        <f t="shared" si="153"/>
        <v>10</v>
      </c>
      <c r="BM72" s="81">
        <f t="shared" si="153"/>
        <v>9</v>
      </c>
      <c r="BN72" s="81">
        <f t="shared" si="153"/>
        <v>8</v>
      </c>
      <c r="BO72" s="81">
        <f t="shared" si="153"/>
        <v>7</v>
      </c>
      <c r="BP72" s="81">
        <f t="shared" si="153"/>
        <v>6</v>
      </c>
      <c r="BQ72" s="81">
        <f t="shared" si="153"/>
        <v>5</v>
      </c>
      <c r="BR72" s="81">
        <f t="shared" si="153"/>
        <v>4</v>
      </c>
      <c r="BS72" s="81">
        <f t="shared" si="153"/>
        <v>3</v>
      </c>
      <c r="BT72" s="81">
        <f t="shared" si="153"/>
        <v>2</v>
      </c>
      <c r="BU72" s="81">
        <f t="shared" si="153"/>
        <v>1</v>
      </c>
      <c r="BV72" s="82">
        <f t="shared" si="153"/>
        <v>0</v>
      </c>
      <c r="BW72" s="81"/>
      <c r="BX72" s="81"/>
      <c r="BY72" s="81"/>
      <c r="BZ72" s="81"/>
      <c r="CD72" s="74"/>
      <c r="CE72" s="81">
        <f t="shared" ref="CE72:DH72" si="154">COUNTIF(CE41:CE69,"&gt;-730")</f>
        <v>29</v>
      </c>
      <c r="CF72" s="81">
        <f t="shared" si="154"/>
        <v>28</v>
      </c>
      <c r="CG72" s="81">
        <f t="shared" si="154"/>
        <v>27</v>
      </c>
      <c r="CH72" s="81">
        <f t="shared" si="154"/>
        <v>26</v>
      </c>
      <c r="CI72" s="81">
        <f t="shared" si="154"/>
        <v>25</v>
      </c>
      <c r="CJ72" s="81">
        <f t="shared" si="154"/>
        <v>24</v>
      </c>
      <c r="CK72" s="81">
        <f t="shared" si="154"/>
        <v>23</v>
      </c>
      <c r="CL72" s="81">
        <f t="shared" si="154"/>
        <v>22</v>
      </c>
      <c r="CM72" s="81">
        <f t="shared" si="154"/>
        <v>21</v>
      </c>
      <c r="CN72" s="81">
        <f t="shared" si="154"/>
        <v>20</v>
      </c>
      <c r="CO72" s="81">
        <f t="shared" si="154"/>
        <v>19</v>
      </c>
      <c r="CP72" s="81">
        <f t="shared" si="154"/>
        <v>18</v>
      </c>
      <c r="CQ72" s="81">
        <f t="shared" si="154"/>
        <v>17</v>
      </c>
      <c r="CR72" s="81">
        <f t="shared" si="154"/>
        <v>16</v>
      </c>
      <c r="CS72" s="81">
        <f t="shared" si="154"/>
        <v>15</v>
      </c>
      <c r="CT72" s="81">
        <f t="shared" si="154"/>
        <v>14</v>
      </c>
      <c r="CU72" s="81">
        <f t="shared" si="154"/>
        <v>13</v>
      </c>
      <c r="CV72" s="81">
        <f t="shared" si="154"/>
        <v>12</v>
      </c>
      <c r="CW72" s="81">
        <f t="shared" si="154"/>
        <v>11</v>
      </c>
      <c r="CX72" s="81">
        <f t="shared" si="154"/>
        <v>10</v>
      </c>
      <c r="CY72" s="81">
        <f t="shared" si="154"/>
        <v>9</v>
      </c>
      <c r="CZ72" s="81">
        <f t="shared" si="154"/>
        <v>8</v>
      </c>
      <c r="DA72" s="81">
        <f t="shared" si="154"/>
        <v>7</v>
      </c>
      <c r="DB72" s="81">
        <f t="shared" si="154"/>
        <v>6</v>
      </c>
      <c r="DC72" s="81">
        <f t="shared" si="154"/>
        <v>5</v>
      </c>
      <c r="DD72" s="81">
        <f t="shared" si="154"/>
        <v>4</v>
      </c>
      <c r="DE72" s="81">
        <f t="shared" si="154"/>
        <v>3</v>
      </c>
      <c r="DF72" s="81">
        <f t="shared" si="154"/>
        <v>2</v>
      </c>
      <c r="DG72" s="81">
        <f t="shared" si="154"/>
        <v>1</v>
      </c>
      <c r="DH72" s="82">
        <f t="shared" si="154"/>
        <v>0</v>
      </c>
      <c r="DI72" s="81"/>
      <c r="DJ72" s="81"/>
      <c r="DK72" s="81"/>
      <c r="DL72" s="81"/>
      <c r="DP72" s="74"/>
      <c r="DQ72" s="81">
        <f t="shared" ref="DQ72:ET72" si="155">COUNTIF(DQ41:DQ69,"&gt;-730")</f>
        <v>29</v>
      </c>
      <c r="DR72" s="81">
        <f t="shared" si="155"/>
        <v>28</v>
      </c>
      <c r="DS72" s="81">
        <f t="shared" si="155"/>
        <v>27</v>
      </c>
      <c r="DT72" s="81">
        <f t="shared" si="155"/>
        <v>26</v>
      </c>
      <c r="DU72" s="81">
        <f t="shared" si="155"/>
        <v>25</v>
      </c>
      <c r="DV72" s="81">
        <f t="shared" si="155"/>
        <v>24</v>
      </c>
      <c r="DW72" s="81">
        <f t="shared" si="155"/>
        <v>23</v>
      </c>
      <c r="DX72" s="81">
        <f t="shared" si="155"/>
        <v>22</v>
      </c>
      <c r="DY72" s="81">
        <f t="shared" si="155"/>
        <v>21</v>
      </c>
      <c r="DZ72" s="81">
        <f t="shared" si="155"/>
        <v>20</v>
      </c>
      <c r="EA72" s="81">
        <f t="shared" si="155"/>
        <v>19</v>
      </c>
      <c r="EB72" s="81">
        <f t="shared" si="155"/>
        <v>18</v>
      </c>
      <c r="EC72" s="81">
        <f t="shared" si="155"/>
        <v>17</v>
      </c>
      <c r="ED72" s="81">
        <f t="shared" si="155"/>
        <v>16</v>
      </c>
      <c r="EE72" s="81">
        <f t="shared" si="155"/>
        <v>15</v>
      </c>
      <c r="EF72" s="81">
        <f t="shared" si="155"/>
        <v>14</v>
      </c>
      <c r="EG72" s="81">
        <f t="shared" si="155"/>
        <v>13</v>
      </c>
      <c r="EH72" s="81">
        <f t="shared" si="155"/>
        <v>12</v>
      </c>
      <c r="EI72" s="81">
        <f t="shared" si="155"/>
        <v>11</v>
      </c>
      <c r="EJ72" s="81">
        <f t="shared" si="155"/>
        <v>10</v>
      </c>
      <c r="EK72" s="81">
        <f t="shared" si="155"/>
        <v>9</v>
      </c>
      <c r="EL72" s="81">
        <f t="shared" si="155"/>
        <v>8</v>
      </c>
      <c r="EM72" s="81">
        <f t="shared" si="155"/>
        <v>7</v>
      </c>
      <c r="EN72" s="81">
        <f t="shared" si="155"/>
        <v>6</v>
      </c>
      <c r="EO72" s="81">
        <f t="shared" si="155"/>
        <v>5</v>
      </c>
      <c r="EP72" s="81">
        <f t="shared" si="155"/>
        <v>4</v>
      </c>
      <c r="EQ72" s="81">
        <f t="shared" si="155"/>
        <v>3</v>
      </c>
      <c r="ER72" s="81">
        <f t="shared" si="155"/>
        <v>2</v>
      </c>
      <c r="ES72" s="81">
        <f t="shared" si="155"/>
        <v>1</v>
      </c>
      <c r="ET72" s="82">
        <f t="shared" si="155"/>
        <v>0</v>
      </c>
    </row>
    <row r="73" spans="6:153" ht="15" thickBot="1" x14ac:dyDescent="0.35">
      <c r="F73" s="80"/>
      <c r="G73" s="79">
        <f t="shared" ref="G73:AJ73" si="156">IF(G40=0, 0, 1)</f>
        <v>0</v>
      </c>
      <c r="H73" s="79">
        <f t="shared" si="156"/>
        <v>0</v>
      </c>
      <c r="I73" s="79">
        <f t="shared" si="156"/>
        <v>0</v>
      </c>
      <c r="J73" s="79">
        <f t="shared" si="156"/>
        <v>0</v>
      </c>
      <c r="K73" s="79">
        <f t="shared" si="156"/>
        <v>0</v>
      </c>
      <c r="L73" s="79">
        <f t="shared" si="156"/>
        <v>0</v>
      </c>
      <c r="M73" s="79">
        <f t="shared" si="156"/>
        <v>0</v>
      </c>
      <c r="N73" s="79">
        <f t="shared" si="156"/>
        <v>0</v>
      </c>
      <c r="O73" s="79">
        <f t="shared" si="156"/>
        <v>0</v>
      </c>
      <c r="P73" s="79">
        <f t="shared" si="156"/>
        <v>0</v>
      </c>
      <c r="Q73" s="79">
        <f t="shared" si="156"/>
        <v>0</v>
      </c>
      <c r="R73" s="79">
        <f t="shared" si="156"/>
        <v>0</v>
      </c>
      <c r="S73" s="79">
        <f t="shared" si="156"/>
        <v>0</v>
      </c>
      <c r="T73" s="79">
        <f t="shared" si="156"/>
        <v>0</v>
      </c>
      <c r="U73" s="79">
        <f t="shared" si="156"/>
        <v>0</v>
      </c>
      <c r="V73" s="79">
        <f t="shared" si="156"/>
        <v>0</v>
      </c>
      <c r="W73" s="79">
        <f t="shared" si="156"/>
        <v>0</v>
      </c>
      <c r="X73" s="79">
        <f t="shared" si="156"/>
        <v>0</v>
      </c>
      <c r="Y73" s="79">
        <f t="shared" si="156"/>
        <v>0</v>
      </c>
      <c r="Z73" s="79">
        <f t="shared" si="156"/>
        <v>0</v>
      </c>
      <c r="AA73" s="79">
        <f t="shared" si="156"/>
        <v>0</v>
      </c>
      <c r="AB73" s="79">
        <f t="shared" si="156"/>
        <v>0</v>
      </c>
      <c r="AC73" s="79">
        <f t="shared" si="156"/>
        <v>0</v>
      </c>
      <c r="AD73" s="79">
        <f t="shared" si="156"/>
        <v>0</v>
      </c>
      <c r="AE73" s="79">
        <f t="shared" si="156"/>
        <v>0</v>
      </c>
      <c r="AF73" s="79">
        <f t="shared" si="156"/>
        <v>0</v>
      </c>
      <c r="AG73" s="79">
        <f t="shared" si="156"/>
        <v>0</v>
      </c>
      <c r="AH73" s="79">
        <f t="shared" si="156"/>
        <v>0</v>
      </c>
      <c r="AI73" s="79">
        <f t="shared" si="156"/>
        <v>0</v>
      </c>
      <c r="AJ73" s="78">
        <f t="shared" si="156"/>
        <v>0</v>
      </c>
      <c r="AR73" s="80"/>
      <c r="AS73" s="79">
        <f t="shared" ref="AS73:BV73" si="157">IF(AS40=0, 0, 1)</f>
        <v>0</v>
      </c>
      <c r="AT73" s="79">
        <f t="shared" si="157"/>
        <v>0</v>
      </c>
      <c r="AU73" s="79">
        <f t="shared" si="157"/>
        <v>0</v>
      </c>
      <c r="AV73" s="79">
        <f t="shared" si="157"/>
        <v>0</v>
      </c>
      <c r="AW73" s="79">
        <f t="shared" si="157"/>
        <v>0</v>
      </c>
      <c r="AX73" s="79">
        <f t="shared" si="157"/>
        <v>0</v>
      </c>
      <c r="AY73" s="79">
        <f t="shared" si="157"/>
        <v>0</v>
      </c>
      <c r="AZ73" s="79">
        <f t="shared" si="157"/>
        <v>0</v>
      </c>
      <c r="BA73" s="79">
        <f t="shared" si="157"/>
        <v>0</v>
      </c>
      <c r="BB73" s="79">
        <f t="shared" si="157"/>
        <v>0</v>
      </c>
      <c r="BC73" s="79">
        <f t="shared" si="157"/>
        <v>0</v>
      </c>
      <c r="BD73" s="79">
        <f t="shared" si="157"/>
        <v>0</v>
      </c>
      <c r="BE73" s="79">
        <f t="shared" si="157"/>
        <v>0</v>
      </c>
      <c r="BF73" s="79">
        <f t="shared" si="157"/>
        <v>0</v>
      </c>
      <c r="BG73" s="79">
        <f t="shared" si="157"/>
        <v>0</v>
      </c>
      <c r="BH73" s="79">
        <f t="shared" si="157"/>
        <v>0</v>
      </c>
      <c r="BI73" s="79">
        <f t="shared" si="157"/>
        <v>0</v>
      </c>
      <c r="BJ73" s="79">
        <f t="shared" si="157"/>
        <v>0</v>
      </c>
      <c r="BK73" s="79">
        <f t="shared" si="157"/>
        <v>0</v>
      </c>
      <c r="BL73" s="79">
        <f t="shared" si="157"/>
        <v>0</v>
      </c>
      <c r="BM73" s="79">
        <f t="shared" si="157"/>
        <v>0</v>
      </c>
      <c r="BN73" s="79">
        <f t="shared" si="157"/>
        <v>0</v>
      </c>
      <c r="BO73" s="79">
        <f t="shared" si="157"/>
        <v>0</v>
      </c>
      <c r="BP73" s="79">
        <f t="shared" si="157"/>
        <v>0</v>
      </c>
      <c r="BQ73" s="79">
        <f t="shared" si="157"/>
        <v>0</v>
      </c>
      <c r="BR73" s="79">
        <f t="shared" si="157"/>
        <v>0</v>
      </c>
      <c r="BS73" s="79">
        <f t="shared" si="157"/>
        <v>0</v>
      </c>
      <c r="BT73" s="79">
        <f t="shared" si="157"/>
        <v>0</v>
      </c>
      <c r="BU73" s="79">
        <f t="shared" si="157"/>
        <v>0</v>
      </c>
      <c r="BV73" s="78">
        <f t="shared" si="157"/>
        <v>0</v>
      </c>
      <c r="CD73" s="80"/>
      <c r="CE73" s="79">
        <f t="shared" ref="CE73:DH73" si="158">IF(CE40=0, 0, 1)</f>
        <v>0</v>
      </c>
      <c r="CF73" s="79">
        <f t="shared" si="158"/>
        <v>0</v>
      </c>
      <c r="CG73" s="79">
        <f t="shared" si="158"/>
        <v>0</v>
      </c>
      <c r="CH73" s="79">
        <f t="shared" si="158"/>
        <v>0</v>
      </c>
      <c r="CI73" s="79">
        <f t="shared" si="158"/>
        <v>0</v>
      </c>
      <c r="CJ73" s="79">
        <f t="shared" si="158"/>
        <v>0</v>
      </c>
      <c r="CK73" s="79">
        <f t="shared" si="158"/>
        <v>0</v>
      </c>
      <c r="CL73" s="79">
        <f t="shared" si="158"/>
        <v>0</v>
      </c>
      <c r="CM73" s="79">
        <f t="shared" si="158"/>
        <v>0</v>
      </c>
      <c r="CN73" s="79">
        <f t="shared" si="158"/>
        <v>0</v>
      </c>
      <c r="CO73" s="79">
        <f t="shared" si="158"/>
        <v>0</v>
      </c>
      <c r="CP73" s="79">
        <f t="shared" si="158"/>
        <v>0</v>
      </c>
      <c r="CQ73" s="79">
        <f t="shared" si="158"/>
        <v>0</v>
      </c>
      <c r="CR73" s="79">
        <f t="shared" si="158"/>
        <v>0</v>
      </c>
      <c r="CS73" s="79">
        <f t="shared" si="158"/>
        <v>0</v>
      </c>
      <c r="CT73" s="79">
        <f t="shared" si="158"/>
        <v>0</v>
      </c>
      <c r="CU73" s="79">
        <f t="shared" si="158"/>
        <v>0</v>
      </c>
      <c r="CV73" s="79">
        <f t="shared" si="158"/>
        <v>0</v>
      </c>
      <c r="CW73" s="79">
        <f t="shared" si="158"/>
        <v>0</v>
      </c>
      <c r="CX73" s="79">
        <f t="shared" si="158"/>
        <v>0</v>
      </c>
      <c r="CY73" s="79">
        <f t="shared" si="158"/>
        <v>0</v>
      </c>
      <c r="CZ73" s="79">
        <f t="shared" si="158"/>
        <v>0</v>
      </c>
      <c r="DA73" s="79">
        <f t="shared" si="158"/>
        <v>0</v>
      </c>
      <c r="DB73" s="79">
        <f t="shared" si="158"/>
        <v>0</v>
      </c>
      <c r="DC73" s="79">
        <f t="shared" si="158"/>
        <v>0</v>
      </c>
      <c r="DD73" s="79">
        <f t="shared" si="158"/>
        <v>0</v>
      </c>
      <c r="DE73" s="79">
        <f t="shared" si="158"/>
        <v>0</v>
      </c>
      <c r="DF73" s="79">
        <f t="shared" si="158"/>
        <v>0</v>
      </c>
      <c r="DG73" s="79">
        <f t="shared" si="158"/>
        <v>0</v>
      </c>
      <c r="DH73" s="78">
        <f t="shared" si="158"/>
        <v>0</v>
      </c>
      <c r="DP73" s="80"/>
      <c r="DQ73" s="79">
        <f t="shared" ref="DQ73:ET73" si="159">IF(DQ40=0, 0, 1)</f>
        <v>0</v>
      </c>
      <c r="DR73" s="79">
        <f t="shared" si="159"/>
        <v>0</v>
      </c>
      <c r="DS73" s="79">
        <f t="shared" si="159"/>
        <v>0</v>
      </c>
      <c r="DT73" s="79">
        <f t="shared" si="159"/>
        <v>0</v>
      </c>
      <c r="DU73" s="79">
        <f t="shared" si="159"/>
        <v>0</v>
      </c>
      <c r="DV73" s="79">
        <f t="shared" si="159"/>
        <v>0</v>
      </c>
      <c r="DW73" s="79">
        <f t="shared" si="159"/>
        <v>0</v>
      </c>
      <c r="DX73" s="79">
        <f t="shared" si="159"/>
        <v>0</v>
      </c>
      <c r="DY73" s="79">
        <f t="shared" si="159"/>
        <v>0</v>
      </c>
      <c r="DZ73" s="79">
        <f t="shared" si="159"/>
        <v>0</v>
      </c>
      <c r="EA73" s="79">
        <f t="shared" si="159"/>
        <v>0</v>
      </c>
      <c r="EB73" s="79">
        <f t="shared" si="159"/>
        <v>0</v>
      </c>
      <c r="EC73" s="79">
        <f t="shared" si="159"/>
        <v>0</v>
      </c>
      <c r="ED73" s="79">
        <f t="shared" si="159"/>
        <v>0</v>
      </c>
      <c r="EE73" s="79">
        <f t="shared" si="159"/>
        <v>0</v>
      </c>
      <c r="EF73" s="79">
        <f t="shared" si="159"/>
        <v>0</v>
      </c>
      <c r="EG73" s="79">
        <f t="shared" si="159"/>
        <v>0</v>
      </c>
      <c r="EH73" s="79">
        <f t="shared" si="159"/>
        <v>0</v>
      </c>
      <c r="EI73" s="79">
        <f t="shared" si="159"/>
        <v>0</v>
      </c>
      <c r="EJ73" s="79">
        <f t="shared" si="159"/>
        <v>0</v>
      </c>
      <c r="EK73" s="79">
        <f t="shared" si="159"/>
        <v>0</v>
      </c>
      <c r="EL73" s="79">
        <f t="shared" si="159"/>
        <v>0</v>
      </c>
      <c r="EM73" s="79">
        <f t="shared" si="159"/>
        <v>0</v>
      </c>
      <c r="EN73" s="79">
        <f t="shared" si="159"/>
        <v>0</v>
      </c>
      <c r="EO73" s="79">
        <f t="shared" si="159"/>
        <v>0</v>
      </c>
      <c r="EP73" s="79">
        <f t="shared" si="159"/>
        <v>0</v>
      </c>
      <c r="EQ73" s="79">
        <f t="shared" si="159"/>
        <v>0</v>
      </c>
      <c r="ER73" s="79">
        <f t="shared" si="159"/>
        <v>0</v>
      </c>
      <c r="ES73" s="79">
        <f t="shared" si="159"/>
        <v>0</v>
      </c>
      <c r="ET73" s="78">
        <f t="shared" si="159"/>
        <v>0</v>
      </c>
    </row>
    <row r="74" spans="6:153" ht="15" thickBot="1" x14ac:dyDescent="0.35"/>
    <row r="75" spans="6:153" ht="15" thickBot="1" x14ac:dyDescent="0.35">
      <c r="F75" s="77"/>
      <c r="G75" s="76">
        <f t="shared" ref="G75:AJ75" si="160">G73*G71+G73</f>
        <v>0</v>
      </c>
      <c r="H75" s="76">
        <f t="shared" si="160"/>
        <v>0</v>
      </c>
      <c r="I75" s="76">
        <f t="shared" si="160"/>
        <v>0</v>
      </c>
      <c r="J75" s="76">
        <f t="shared" si="160"/>
        <v>0</v>
      </c>
      <c r="K75" s="76">
        <f t="shared" si="160"/>
        <v>0</v>
      </c>
      <c r="L75" s="76">
        <f t="shared" si="160"/>
        <v>0</v>
      </c>
      <c r="M75" s="76">
        <f t="shared" si="160"/>
        <v>0</v>
      </c>
      <c r="N75" s="76">
        <f t="shared" si="160"/>
        <v>0</v>
      </c>
      <c r="O75" s="76">
        <f t="shared" si="160"/>
        <v>0</v>
      </c>
      <c r="P75" s="76">
        <f t="shared" si="160"/>
        <v>0</v>
      </c>
      <c r="Q75" s="76">
        <f t="shared" si="160"/>
        <v>0</v>
      </c>
      <c r="R75" s="76">
        <f t="shared" si="160"/>
        <v>0</v>
      </c>
      <c r="S75" s="76">
        <f t="shared" si="160"/>
        <v>0</v>
      </c>
      <c r="T75" s="76">
        <f t="shared" si="160"/>
        <v>0</v>
      </c>
      <c r="U75" s="76">
        <f t="shared" si="160"/>
        <v>0</v>
      </c>
      <c r="V75" s="76">
        <f t="shared" si="160"/>
        <v>0</v>
      </c>
      <c r="W75" s="76">
        <f t="shared" si="160"/>
        <v>0</v>
      </c>
      <c r="X75" s="76">
        <f t="shared" si="160"/>
        <v>0</v>
      </c>
      <c r="Y75" s="76">
        <f t="shared" si="160"/>
        <v>0</v>
      </c>
      <c r="Z75" s="76">
        <f t="shared" si="160"/>
        <v>0</v>
      </c>
      <c r="AA75" s="76">
        <f t="shared" si="160"/>
        <v>0</v>
      </c>
      <c r="AB75" s="76">
        <f t="shared" si="160"/>
        <v>0</v>
      </c>
      <c r="AC75" s="76">
        <f t="shared" si="160"/>
        <v>0</v>
      </c>
      <c r="AD75" s="76">
        <f t="shared" si="160"/>
        <v>0</v>
      </c>
      <c r="AE75" s="76">
        <f t="shared" si="160"/>
        <v>0</v>
      </c>
      <c r="AF75" s="76">
        <f t="shared" si="160"/>
        <v>0</v>
      </c>
      <c r="AG75" s="76">
        <f t="shared" si="160"/>
        <v>0</v>
      </c>
      <c r="AH75" s="76">
        <f t="shared" si="160"/>
        <v>0</v>
      </c>
      <c r="AI75" s="76">
        <f t="shared" si="160"/>
        <v>0</v>
      </c>
      <c r="AJ75" s="75">
        <f t="shared" si="160"/>
        <v>0</v>
      </c>
      <c r="AR75" s="77"/>
      <c r="AS75" s="76">
        <f t="shared" ref="AS75:BV75" si="161">AS73*AS71+AS73</f>
        <v>0</v>
      </c>
      <c r="AT75" s="76">
        <f t="shared" si="161"/>
        <v>0</v>
      </c>
      <c r="AU75" s="76">
        <f t="shared" si="161"/>
        <v>0</v>
      </c>
      <c r="AV75" s="76">
        <f t="shared" si="161"/>
        <v>0</v>
      </c>
      <c r="AW75" s="76">
        <f t="shared" si="161"/>
        <v>0</v>
      </c>
      <c r="AX75" s="76">
        <f t="shared" si="161"/>
        <v>0</v>
      </c>
      <c r="AY75" s="76">
        <f t="shared" si="161"/>
        <v>0</v>
      </c>
      <c r="AZ75" s="76">
        <f t="shared" si="161"/>
        <v>0</v>
      </c>
      <c r="BA75" s="76">
        <f t="shared" si="161"/>
        <v>0</v>
      </c>
      <c r="BB75" s="76">
        <f t="shared" si="161"/>
        <v>0</v>
      </c>
      <c r="BC75" s="76">
        <f t="shared" si="161"/>
        <v>0</v>
      </c>
      <c r="BD75" s="76">
        <f t="shared" si="161"/>
        <v>0</v>
      </c>
      <c r="BE75" s="76">
        <f t="shared" si="161"/>
        <v>0</v>
      </c>
      <c r="BF75" s="76">
        <f t="shared" si="161"/>
        <v>0</v>
      </c>
      <c r="BG75" s="76">
        <f t="shared" si="161"/>
        <v>0</v>
      </c>
      <c r="BH75" s="76">
        <f t="shared" si="161"/>
        <v>0</v>
      </c>
      <c r="BI75" s="76">
        <f t="shared" si="161"/>
        <v>0</v>
      </c>
      <c r="BJ75" s="76">
        <f t="shared" si="161"/>
        <v>0</v>
      </c>
      <c r="BK75" s="76">
        <f t="shared" si="161"/>
        <v>0</v>
      </c>
      <c r="BL75" s="76">
        <f t="shared" si="161"/>
        <v>0</v>
      </c>
      <c r="BM75" s="76">
        <f t="shared" si="161"/>
        <v>0</v>
      </c>
      <c r="BN75" s="76">
        <f t="shared" si="161"/>
        <v>0</v>
      </c>
      <c r="BO75" s="76">
        <f t="shared" si="161"/>
        <v>0</v>
      </c>
      <c r="BP75" s="76">
        <f t="shared" si="161"/>
        <v>0</v>
      </c>
      <c r="BQ75" s="76">
        <f t="shared" si="161"/>
        <v>0</v>
      </c>
      <c r="BR75" s="76">
        <f t="shared" si="161"/>
        <v>0</v>
      </c>
      <c r="BS75" s="76">
        <f t="shared" si="161"/>
        <v>0</v>
      </c>
      <c r="BT75" s="76">
        <f t="shared" si="161"/>
        <v>0</v>
      </c>
      <c r="BU75" s="76">
        <f t="shared" si="161"/>
        <v>0</v>
      </c>
      <c r="BV75" s="75">
        <f t="shared" si="161"/>
        <v>0</v>
      </c>
      <c r="CD75" s="77"/>
      <c r="CE75" s="76">
        <f t="shared" ref="CE75:DH75" si="162">CE73*CE71+CE73</f>
        <v>0</v>
      </c>
      <c r="CF75" s="76">
        <f t="shared" si="162"/>
        <v>0</v>
      </c>
      <c r="CG75" s="76">
        <f t="shared" si="162"/>
        <v>0</v>
      </c>
      <c r="CH75" s="76">
        <f t="shared" si="162"/>
        <v>0</v>
      </c>
      <c r="CI75" s="76">
        <f t="shared" si="162"/>
        <v>0</v>
      </c>
      <c r="CJ75" s="76">
        <f t="shared" si="162"/>
        <v>0</v>
      </c>
      <c r="CK75" s="76">
        <f t="shared" si="162"/>
        <v>0</v>
      </c>
      <c r="CL75" s="76">
        <f t="shared" si="162"/>
        <v>0</v>
      </c>
      <c r="CM75" s="76">
        <f t="shared" si="162"/>
        <v>0</v>
      </c>
      <c r="CN75" s="76">
        <f t="shared" si="162"/>
        <v>0</v>
      </c>
      <c r="CO75" s="76">
        <f t="shared" si="162"/>
        <v>0</v>
      </c>
      <c r="CP75" s="76">
        <f t="shared" si="162"/>
        <v>0</v>
      </c>
      <c r="CQ75" s="76">
        <f t="shared" si="162"/>
        <v>0</v>
      </c>
      <c r="CR75" s="76">
        <f t="shared" si="162"/>
        <v>0</v>
      </c>
      <c r="CS75" s="76">
        <f t="shared" si="162"/>
        <v>0</v>
      </c>
      <c r="CT75" s="76">
        <f t="shared" si="162"/>
        <v>0</v>
      </c>
      <c r="CU75" s="76">
        <f t="shared" si="162"/>
        <v>0</v>
      </c>
      <c r="CV75" s="76">
        <f t="shared" si="162"/>
        <v>0</v>
      </c>
      <c r="CW75" s="76">
        <f t="shared" si="162"/>
        <v>0</v>
      </c>
      <c r="CX75" s="76">
        <f t="shared" si="162"/>
        <v>0</v>
      </c>
      <c r="CY75" s="76">
        <f t="shared" si="162"/>
        <v>0</v>
      </c>
      <c r="CZ75" s="76">
        <f t="shared" si="162"/>
        <v>0</v>
      </c>
      <c r="DA75" s="76">
        <f t="shared" si="162"/>
        <v>0</v>
      </c>
      <c r="DB75" s="76">
        <f t="shared" si="162"/>
        <v>0</v>
      </c>
      <c r="DC75" s="76">
        <f t="shared" si="162"/>
        <v>0</v>
      </c>
      <c r="DD75" s="76">
        <f t="shared" si="162"/>
        <v>0</v>
      </c>
      <c r="DE75" s="76">
        <f t="shared" si="162"/>
        <v>0</v>
      </c>
      <c r="DF75" s="76">
        <f t="shared" si="162"/>
        <v>0</v>
      </c>
      <c r="DG75" s="76">
        <f t="shared" si="162"/>
        <v>0</v>
      </c>
      <c r="DH75" s="75">
        <f t="shared" si="162"/>
        <v>0</v>
      </c>
      <c r="DP75" s="77"/>
      <c r="DQ75" s="76">
        <f t="shared" ref="DQ75:ET75" si="163">DQ73*DQ71+DQ73</f>
        <v>0</v>
      </c>
      <c r="DR75" s="76">
        <f t="shared" si="163"/>
        <v>0</v>
      </c>
      <c r="DS75" s="76">
        <f t="shared" si="163"/>
        <v>0</v>
      </c>
      <c r="DT75" s="76">
        <f t="shared" si="163"/>
        <v>0</v>
      </c>
      <c r="DU75" s="76">
        <f t="shared" si="163"/>
        <v>0</v>
      </c>
      <c r="DV75" s="76">
        <f t="shared" si="163"/>
        <v>0</v>
      </c>
      <c r="DW75" s="76">
        <f t="shared" si="163"/>
        <v>0</v>
      </c>
      <c r="DX75" s="76">
        <f t="shared" si="163"/>
        <v>0</v>
      </c>
      <c r="DY75" s="76">
        <f t="shared" si="163"/>
        <v>0</v>
      </c>
      <c r="DZ75" s="76">
        <f t="shared" si="163"/>
        <v>0</v>
      </c>
      <c r="EA75" s="76">
        <f t="shared" si="163"/>
        <v>0</v>
      </c>
      <c r="EB75" s="76">
        <f t="shared" si="163"/>
        <v>0</v>
      </c>
      <c r="EC75" s="76">
        <f t="shared" si="163"/>
        <v>0</v>
      </c>
      <c r="ED75" s="76">
        <f t="shared" si="163"/>
        <v>0</v>
      </c>
      <c r="EE75" s="76">
        <f t="shared" si="163"/>
        <v>0</v>
      </c>
      <c r="EF75" s="76">
        <f t="shared" si="163"/>
        <v>0</v>
      </c>
      <c r="EG75" s="76">
        <f t="shared" si="163"/>
        <v>0</v>
      </c>
      <c r="EH75" s="76">
        <f t="shared" si="163"/>
        <v>0</v>
      </c>
      <c r="EI75" s="76">
        <f t="shared" si="163"/>
        <v>0</v>
      </c>
      <c r="EJ75" s="76">
        <f t="shared" si="163"/>
        <v>0</v>
      </c>
      <c r="EK75" s="76">
        <f t="shared" si="163"/>
        <v>0</v>
      </c>
      <c r="EL75" s="76">
        <f t="shared" si="163"/>
        <v>0</v>
      </c>
      <c r="EM75" s="76">
        <f t="shared" si="163"/>
        <v>0</v>
      </c>
      <c r="EN75" s="76">
        <f t="shared" si="163"/>
        <v>0</v>
      </c>
      <c r="EO75" s="76">
        <f t="shared" si="163"/>
        <v>0</v>
      </c>
      <c r="EP75" s="76">
        <f t="shared" si="163"/>
        <v>0</v>
      </c>
      <c r="EQ75" s="76">
        <f t="shared" si="163"/>
        <v>0</v>
      </c>
      <c r="ER75" s="76">
        <f t="shared" si="163"/>
        <v>0</v>
      </c>
      <c r="ES75" s="76">
        <f t="shared" si="163"/>
        <v>0</v>
      </c>
      <c r="ET75" s="75">
        <f t="shared" si="163"/>
        <v>0</v>
      </c>
    </row>
    <row r="76" spans="6:153" ht="16.2" thickBot="1" x14ac:dyDescent="0.35">
      <c r="F76" s="72" t="s">
        <v>173</v>
      </c>
      <c r="G76" s="351">
        <f>MAX(G75:AJ75)</f>
        <v>0</v>
      </c>
      <c r="H76" s="351"/>
      <c r="I76" s="351"/>
      <c r="J76" s="351"/>
      <c r="K76" s="351"/>
      <c r="L76" s="351"/>
      <c r="M76" s="351"/>
      <c r="N76" s="351"/>
      <c r="O76" s="351"/>
      <c r="P76" s="351"/>
      <c r="Q76" s="351"/>
      <c r="R76" s="351"/>
      <c r="S76" s="351"/>
      <c r="T76" s="351"/>
      <c r="U76" s="351"/>
      <c r="V76" s="351"/>
      <c r="W76" s="351"/>
      <c r="X76" s="351"/>
      <c r="Y76" s="351"/>
      <c r="Z76" s="351"/>
      <c r="AA76" s="351"/>
      <c r="AB76" s="351"/>
      <c r="AC76" s="351"/>
      <c r="AD76" s="351"/>
      <c r="AE76" s="351"/>
      <c r="AF76" s="351"/>
      <c r="AG76" s="351"/>
      <c r="AH76" s="351"/>
      <c r="AI76" s="351"/>
      <c r="AJ76" s="352"/>
      <c r="AK76" s="71"/>
      <c r="AL76" s="71"/>
      <c r="AM76" s="71"/>
      <c r="AN76" s="71"/>
      <c r="AR76" s="72" t="s">
        <v>173</v>
      </c>
      <c r="AS76" s="351">
        <f>MAX(AS75:BV75)</f>
        <v>0</v>
      </c>
      <c r="AT76" s="351"/>
      <c r="AU76" s="351"/>
      <c r="AV76" s="351"/>
      <c r="AW76" s="351"/>
      <c r="AX76" s="351"/>
      <c r="AY76" s="351"/>
      <c r="AZ76" s="351"/>
      <c r="BA76" s="351"/>
      <c r="BB76" s="351"/>
      <c r="BC76" s="351"/>
      <c r="BD76" s="351"/>
      <c r="BE76" s="351"/>
      <c r="BF76" s="351"/>
      <c r="BG76" s="351"/>
      <c r="BH76" s="351"/>
      <c r="BI76" s="351"/>
      <c r="BJ76" s="351"/>
      <c r="BK76" s="351"/>
      <c r="BL76" s="351"/>
      <c r="BM76" s="351"/>
      <c r="BN76" s="351"/>
      <c r="BO76" s="351"/>
      <c r="BP76" s="351"/>
      <c r="BQ76" s="351"/>
      <c r="BR76" s="351"/>
      <c r="BS76" s="351"/>
      <c r="BT76" s="351"/>
      <c r="BU76" s="351"/>
      <c r="BV76" s="352"/>
      <c r="BW76" s="71"/>
      <c r="BX76" s="71"/>
      <c r="BY76" s="71"/>
      <c r="BZ76" s="71"/>
      <c r="CD76" s="72" t="s">
        <v>173</v>
      </c>
      <c r="CE76" s="351">
        <f>MAX(CE75:DH75)</f>
        <v>0</v>
      </c>
      <c r="CF76" s="351"/>
      <c r="CG76" s="351"/>
      <c r="CH76" s="351"/>
      <c r="CI76" s="351"/>
      <c r="CJ76" s="351"/>
      <c r="CK76" s="351"/>
      <c r="CL76" s="351"/>
      <c r="CM76" s="351"/>
      <c r="CN76" s="351"/>
      <c r="CO76" s="351"/>
      <c r="CP76" s="351"/>
      <c r="CQ76" s="351"/>
      <c r="CR76" s="351"/>
      <c r="CS76" s="351"/>
      <c r="CT76" s="351"/>
      <c r="CU76" s="351"/>
      <c r="CV76" s="351"/>
      <c r="CW76" s="351"/>
      <c r="CX76" s="351"/>
      <c r="CY76" s="351"/>
      <c r="CZ76" s="351"/>
      <c r="DA76" s="351"/>
      <c r="DB76" s="351"/>
      <c r="DC76" s="351"/>
      <c r="DD76" s="351"/>
      <c r="DE76" s="351"/>
      <c r="DF76" s="351"/>
      <c r="DG76" s="351"/>
      <c r="DH76" s="352"/>
      <c r="DI76" s="71"/>
      <c r="DJ76" s="71"/>
      <c r="DK76" s="71"/>
      <c r="DL76" s="71"/>
      <c r="DP76" s="72" t="s">
        <v>173</v>
      </c>
      <c r="DQ76" s="351">
        <f>MAX(DQ75:ET75)</f>
        <v>0</v>
      </c>
      <c r="DR76" s="351"/>
      <c r="DS76" s="351"/>
      <c r="DT76" s="351"/>
      <c r="DU76" s="351"/>
      <c r="DV76" s="351"/>
      <c r="DW76" s="351"/>
      <c r="DX76" s="351"/>
      <c r="DY76" s="351"/>
      <c r="DZ76" s="351"/>
      <c r="EA76" s="351"/>
      <c r="EB76" s="351"/>
      <c r="EC76" s="351"/>
      <c r="ED76" s="351"/>
      <c r="EE76" s="351"/>
      <c r="EF76" s="351"/>
      <c r="EG76" s="351"/>
      <c r="EH76" s="351"/>
      <c r="EI76" s="351"/>
      <c r="EJ76" s="351"/>
      <c r="EK76" s="351"/>
      <c r="EL76" s="351"/>
      <c r="EM76" s="351"/>
      <c r="EN76" s="351"/>
      <c r="EO76" s="351"/>
      <c r="EP76" s="351"/>
      <c r="EQ76" s="351"/>
      <c r="ER76" s="351"/>
      <c r="ES76" s="351"/>
      <c r="ET76" s="352"/>
    </row>
    <row r="77" spans="6:153" ht="15" thickBot="1" x14ac:dyDescent="0.35">
      <c r="F77" s="74"/>
      <c r="G77" s="69">
        <f t="shared" ref="G77:AJ77" si="164">G73*G72+G73</f>
        <v>0</v>
      </c>
      <c r="H77" s="69">
        <f t="shared" si="164"/>
        <v>0</v>
      </c>
      <c r="I77" s="69">
        <f t="shared" si="164"/>
        <v>0</v>
      </c>
      <c r="J77" s="69">
        <f t="shared" si="164"/>
        <v>0</v>
      </c>
      <c r="K77" s="69">
        <f t="shared" si="164"/>
        <v>0</v>
      </c>
      <c r="L77" s="69">
        <f t="shared" si="164"/>
        <v>0</v>
      </c>
      <c r="M77" s="69">
        <f t="shared" si="164"/>
        <v>0</v>
      </c>
      <c r="N77" s="69">
        <f t="shared" si="164"/>
        <v>0</v>
      </c>
      <c r="O77" s="69">
        <f t="shared" si="164"/>
        <v>0</v>
      </c>
      <c r="P77" s="69">
        <f t="shared" si="164"/>
        <v>0</v>
      </c>
      <c r="Q77" s="69">
        <f t="shared" si="164"/>
        <v>0</v>
      </c>
      <c r="R77" s="69">
        <f t="shared" si="164"/>
        <v>0</v>
      </c>
      <c r="S77" s="69">
        <f t="shared" si="164"/>
        <v>0</v>
      </c>
      <c r="T77" s="69">
        <f t="shared" si="164"/>
        <v>0</v>
      </c>
      <c r="U77" s="69">
        <f t="shared" si="164"/>
        <v>0</v>
      </c>
      <c r="V77" s="69">
        <f t="shared" si="164"/>
        <v>0</v>
      </c>
      <c r="W77" s="69">
        <f t="shared" si="164"/>
        <v>0</v>
      </c>
      <c r="X77" s="69">
        <f t="shared" si="164"/>
        <v>0</v>
      </c>
      <c r="Y77" s="69">
        <f t="shared" si="164"/>
        <v>0</v>
      </c>
      <c r="Z77" s="69">
        <f t="shared" si="164"/>
        <v>0</v>
      </c>
      <c r="AA77" s="69">
        <f t="shared" si="164"/>
        <v>0</v>
      </c>
      <c r="AB77" s="69">
        <f t="shared" si="164"/>
        <v>0</v>
      </c>
      <c r="AC77" s="69">
        <f t="shared" si="164"/>
        <v>0</v>
      </c>
      <c r="AD77" s="69">
        <f t="shared" si="164"/>
        <v>0</v>
      </c>
      <c r="AE77" s="69">
        <f t="shared" si="164"/>
        <v>0</v>
      </c>
      <c r="AF77" s="69">
        <f t="shared" si="164"/>
        <v>0</v>
      </c>
      <c r="AG77" s="69">
        <f t="shared" si="164"/>
        <v>0</v>
      </c>
      <c r="AH77" s="69">
        <f t="shared" si="164"/>
        <v>0</v>
      </c>
      <c r="AI77" s="69">
        <f t="shared" si="164"/>
        <v>0</v>
      </c>
      <c r="AJ77" s="73">
        <f t="shared" si="164"/>
        <v>0</v>
      </c>
      <c r="AR77" s="74"/>
      <c r="AS77" s="69">
        <f t="shared" ref="AS77:BV77" si="165">AS73*AS72+AS73</f>
        <v>0</v>
      </c>
      <c r="AT77" s="69">
        <f t="shared" si="165"/>
        <v>0</v>
      </c>
      <c r="AU77" s="69">
        <f t="shared" si="165"/>
        <v>0</v>
      </c>
      <c r="AV77" s="69">
        <f t="shared" si="165"/>
        <v>0</v>
      </c>
      <c r="AW77" s="69">
        <f t="shared" si="165"/>
        <v>0</v>
      </c>
      <c r="AX77" s="69">
        <f t="shared" si="165"/>
        <v>0</v>
      </c>
      <c r="AY77" s="69">
        <f t="shared" si="165"/>
        <v>0</v>
      </c>
      <c r="AZ77" s="69">
        <f t="shared" si="165"/>
        <v>0</v>
      </c>
      <c r="BA77" s="69">
        <f t="shared" si="165"/>
        <v>0</v>
      </c>
      <c r="BB77" s="69">
        <f t="shared" si="165"/>
        <v>0</v>
      </c>
      <c r="BC77" s="69">
        <f t="shared" si="165"/>
        <v>0</v>
      </c>
      <c r="BD77" s="69">
        <f t="shared" si="165"/>
        <v>0</v>
      </c>
      <c r="BE77" s="69">
        <f t="shared" si="165"/>
        <v>0</v>
      </c>
      <c r="BF77" s="69">
        <f t="shared" si="165"/>
        <v>0</v>
      </c>
      <c r="BG77" s="69">
        <f t="shared" si="165"/>
        <v>0</v>
      </c>
      <c r="BH77" s="69">
        <f t="shared" si="165"/>
        <v>0</v>
      </c>
      <c r="BI77" s="69">
        <f t="shared" si="165"/>
        <v>0</v>
      </c>
      <c r="BJ77" s="69">
        <f t="shared" si="165"/>
        <v>0</v>
      </c>
      <c r="BK77" s="69">
        <f t="shared" si="165"/>
        <v>0</v>
      </c>
      <c r="BL77" s="69">
        <f t="shared" si="165"/>
        <v>0</v>
      </c>
      <c r="BM77" s="69">
        <f t="shared" si="165"/>
        <v>0</v>
      </c>
      <c r="BN77" s="69">
        <f t="shared" si="165"/>
        <v>0</v>
      </c>
      <c r="BO77" s="69">
        <f t="shared" si="165"/>
        <v>0</v>
      </c>
      <c r="BP77" s="69">
        <f t="shared" si="165"/>
        <v>0</v>
      </c>
      <c r="BQ77" s="69">
        <f t="shared" si="165"/>
        <v>0</v>
      </c>
      <c r="BR77" s="69">
        <f t="shared" si="165"/>
        <v>0</v>
      </c>
      <c r="BS77" s="69">
        <f t="shared" si="165"/>
        <v>0</v>
      </c>
      <c r="BT77" s="69">
        <f t="shared" si="165"/>
        <v>0</v>
      </c>
      <c r="BU77" s="69">
        <f t="shared" si="165"/>
        <v>0</v>
      </c>
      <c r="BV77" s="73">
        <f t="shared" si="165"/>
        <v>0</v>
      </c>
      <c r="CD77" s="74"/>
      <c r="CE77" s="69">
        <f t="shared" ref="CE77:DH77" si="166">CE73*CE72+CE73</f>
        <v>0</v>
      </c>
      <c r="CF77" s="69">
        <f t="shared" si="166"/>
        <v>0</v>
      </c>
      <c r="CG77" s="69">
        <f t="shared" si="166"/>
        <v>0</v>
      </c>
      <c r="CH77" s="69">
        <f t="shared" si="166"/>
        <v>0</v>
      </c>
      <c r="CI77" s="69">
        <f t="shared" si="166"/>
        <v>0</v>
      </c>
      <c r="CJ77" s="69">
        <f t="shared" si="166"/>
        <v>0</v>
      </c>
      <c r="CK77" s="69">
        <f t="shared" si="166"/>
        <v>0</v>
      </c>
      <c r="CL77" s="69">
        <f t="shared" si="166"/>
        <v>0</v>
      </c>
      <c r="CM77" s="69">
        <f t="shared" si="166"/>
        <v>0</v>
      </c>
      <c r="CN77" s="69">
        <f t="shared" si="166"/>
        <v>0</v>
      </c>
      <c r="CO77" s="69">
        <f t="shared" si="166"/>
        <v>0</v>
      </c>
      <c r="CP77" s="69">
        <f t="shared" si="166"/>
        <v>0</v>
      </c>
      <c r="CQ77" s="69">
        <f t="shared" si="166"/>
        <v>0</v>
      </c>
      <c r="CR77" s="69">
        <f t="shared" si="166"/>
        <v>0</v>
      </c>
      <c r="CS77" s="69">
        <f t="shared" si="166"/>
        <v>0</v>
      </c>
      <c r="CT77" s="69">
        <f t="shared" si="166"/>
        <v>0</v>
      </c>
      <c r="CU77" s="69">
        <f t="shared" si="166"/>
        <v>0</v>
      </c>
      <c r="CV77" s="69">
        <f t="shared" si="166"/>
        <v>0</v>
      </c>
      <c r="CW77" s="69">
        <f t="shared" si="166"/>
        <v>0</v>
      </c>
      <c r="CX77" s="69">
        <f t="shared" si="166"/>
        <v>0</v>
      </c>
      <c r="CY77" s="69">
        <f t="shared" si="166"/>
        <v>0</v>
      </c>
      <c r="CZ77" s="69">
        <f t="shared" si="166"/>
        <v>0</v>
      </c>
      <c r="DA77" s="69">
        <f t="shared" si="166"/>
        <v>0</v>
      </c>
      <c r="DB77" s="69">
        <f t="shared" si="166"/>
        <v>0</v>
      </c>
      <c r="DC77" s="69">
        <f t="shared" si="166"/>
        <v>0</v>
      </c>
      <c r="DD77" s="69">
        <f t="shared" si="166"/>
        <v>0</v>
      </c>
      <c r="DE77" s="69">
        <f t="shared" si="166"/>
        <v>0</v>
      </c>
      <c r="DF77" s="69">
        <f t="shared" si="166"/>
        <v>0</v>
      </c>
      <c r="DG77" s="69">
        <f t="shared" si="166"/>
        <v>0</v>
      </c>
      <c r="DH77" s="73">
        <f t="shared" si="166"/>
        <v>0</v>
      </c>
      <c r="DP77" s="74"/>
      <c r="DQ77" s="69">
        <f t="shared" ref="DQ77:ET77" si="167">DQ73*DQ72+DQ73</f>
        <v>0</v>
      </c>
      <c r="DR77" s="69">
        <f t="shared" si="167"/>
        <v>0</v>
      </c>
      <c r="DS77" s="69">
        <f t="shared" si="167"/>
        <v>0</v>
      </c>
      <c r="DT77" s="69">
        <f t="shared" si="167"/>
        <v>0</v>
      </c>
      <c r="DU77" s="69">
        <f t="shared" si="167"/>
        <v>0</v>
      </c>
      <c r="DV77" s="69">
        <f t="shared" si="167"/>
        <v>0</v>
      </c>
      <c r="DW77" s="69">
        <f t="shared" si="167"/>
        <v>0</v>
      </c>
      <c r="DX77" s="69">
        <f t="shared" si="167"/>
        <v>0</v>
      </c>
      <c r="DY77" s="69">
        <f t="shared" si="167"/>
        <v>0</v>
      </c>
      <c r="DZ77" s="69">
        <f t="shared" si="167"/>
        <v>0</v>
      </c>
      <c r="EA77" s="69">
        <f t="shared" si="167"/>
        <v>0</v>
      </c>
      <c r="EB77" s="69">
        <f t="shared" si="167"/>
        <v>0</v>
      </c>
      <c r="EC77" s="69">
        <f t="shared" si="167"/>
        <v>0</v>
      </c>
      <c r="ED77" s="69">
        <f t="shared" si="167"/>
        <v>0</v>
      </c>
      <c r="EE77" s="69">
        <f t="shared" si="167"/>
        <v>0</v>
      </c>
      <c r="EF77" s="69">
        <f t="shared" si="167"/>
        <v>0</v>
      </c>
      <c r="EG77" s="69">
        <f t="shared" si="167"/>
        <v>0</v>
      </c>
      <c r="EH77" s="69">
        <f t="shared" si="167"/>
        <v>0</v>
      </c>
      <c r="EI77" s="69">
        <f t="shared" si="167"/>
        <v>0</v>
      </c>
      <c r="EJ77" s="69">
        <f t="shared" si="167"/>
        <v>0</v>
      </c>
      <c r="EK77" s="69">
        <f t="shared" si="167"/>
        <v>0</v>
      </c>
      <c r="EL77" s="69">
        <f t="shared" si="167"/>
        <v>0</v>
      </c>
      <c r="EM77" s="69">
        <f t="shared" si="167"/>
        <v>0</v>
      </c>
      <c r="EN77" s="69">
        <f t="shared" si="167"/>
        <v>0</v>
      </c>
      <c r="EO77" s="69">
        <f t="shared" si="167"/>
        <v>0</v>
      </c>
      <c r="EP77" s="69">
        <f t="shared" si="167"/>
        <v>0</v>
      </c>
      <c r="EQ77" s="69">
        <f t="shared" si="167"/>
        <v>0</v>
      </c>
      <c r="ER77" s="69">
        <f t="shared" si="167"/>
        <v>0</v>
      </c>
      <c r="ES77" s="69">
        <f t="shared" si="167"/>
        <v>0</v>
      </c>
      <c r="ET77" s="73">
        <f t="shared" si="167"/>
        <v>0</v>
      </c>
    </row>
    <row r="78" spans="6:153" ht="16.2" thickBot="1" x14ac:dyDescent="0.35">
      <c r="F78" s="72" t="s">
        <v>172</v>
      </c>
      <c r="G78" s="351">
        <f>MAX(G77:AJ77)</f>
        <v>0</v>
      </c>
      <c r="H78" s="351"/>
      <c r="I78" s="351"/>
      <c r="J78" s="351"/>
      <c r="K78" s="351"/>
      <c r="L78" s="351"/>
      <c r="M78" s="351"/>
      <c r="N78" s="351"/>
      <c r="O78" s="351"/>
      <c r="P78" s="351"/>
      <c r="Q78" s="351"/>
      <c r="R78" s="351"/>
      <c r="S78" s="351"/>
      <c r="T78" s="351"/>
      <c r="U78" s="351"/>
      <c r="V78" s="351"/>
      <c r="W78" s="351"/>
      <c r="X78" s="351"/>
      <c r="Y78" s="351"/>
      <c r="Z78" s="351"/>
      <c r="AA78" s="351"/>
      <c r="AB78" s="351"/>
      <c r="AC78" s="351"/>
      <c r="AD78" s="351"/>
      <c r="AE78" s="351"/>
      <c r="AF78" s="351"/>
      <c r="AG78" s="351"/>
      <c r="AH78" s="351"/>
      <c r="AI78" s="351"/>
      <c r="AJ78" s="352"/>
      <c r="AK78" s="71"/>
      <c r="AL78" s="71"/>
      <c r="AM78" s="71"/>
      <c r="AN78" s="71"/>
      <c r="AR78" s="72" t="s">
        <v>172</v>
      </c>
      <c r="AS78" s="351">
        <f>MAX(AS77:BV77)</f>
        <v>0</v>
      </c>
      <c r="AT78" s="351"/>
      <c r="AU78" s="351"/>
      <c r="AV78" s="351"/>
      <c r="AW78" s="351"/>
      <c r="AX78" s="351"/>
      <c r="AY78" s="351"/>
      <c r="AZ78" s="351"/>
      <c r="BA78" s="351"/>
      <c r="BB78" s="351"/>
      <c r="BC78" s="351"/>
      <c r="BD78" s="351"/>
      <c r="BE78" s="351"/>
      <c r="BF78" s="351"/>
      <c r="BG78" s="351"/>
      <c r="BH78" s="351"/>
      <c r="BI78" s="351"/>
      <c r="BJ78" s="351"/>
      <c r="BK78" s="351"/>
      <c r="BL78" s="351"/>
      <c r="BM78" s="351"/>
      <c r="BN78" s="351"/>
      <c r="BO78" s="351"/>
      <c r="BP78" s="351"/>
      <c r="BQ78" s="351"/>
      <c r="BR78" s="351"/>
      <c r="BS78" s="351"/>
      <c r="BT78" s="351"/>
      <c r="BU78" s="351"/>
      <c r="BV78" s="352"/>
      <c r="BW78" s="71"/>
      <c r="BX78" s="71"/>
      <c r="BY78" s="71"/>
      <c r="BZ78" s="71"/>
      <c r="CD78" s="72" t="s">
        <v>172</v>
      </c>
      <c r="CE78" s="351">
        <f>MAX(CE77:DH77)</f>
        <v>0</v>
      </c>
      <c r="CF78" s="351"/>
      <c r="CG78" s="351"/>
      <c r="CH78" s="351"/>
      <c r="CI78" s="351"/>
      <c r="CJ78" s="351"/>
      <c r="CK78" s="351"/>
      <c r="CL78" s="351"/>
      <c r="CM78" s="351"/>
      <c r="CN78" s="351"/>
      <c r="CO78" s="351"/>
      <c r="CP78" s="351"/>
      <c r="CQ78" s="351"/>
      <c r="CR78" s="351"/>
      <c r="CS78" s="351"/>
      <c r="CT78" s="351"/>
      <c r="CU78" s="351"/>
      <c r="CV78" s="351"/>
      <c r="CW78" s="351"/>
      <c r="CX78" s="351"/>
      <c r="CY78" s="351"/>
      <c r="CZ78" s="351"/>
      <c r="DA78" s="351"/>
      <c r="DB78" s="351"/>
      <c r="DC78" s="351"/>
      <c r="DD78" s="351"/>
      <c r="DE78" s="351"/>
      <c r="DF78" s="351"/>
      <c r="DG78" s="351"/>
      <c r="DH78" s="352"/>
      <c r="DI78" s="71"/>
      <c r="DJ78" s="71"/>
      <c r="DK78" s="71"/>
      <c r="DL78" s="71"/>
      <c r="DP78" s="72" t="s">
        <v>172</v>
      </c>
      <c r="DQ78" s="351">
        <f>MAX(DQ77:ET77)</f>
        <v>0</v>
      </c>
      <c r="DR78" s="351"/>
      <c r="DS78" s="351"/>
      <c r="DT78" s="351"/>
      <c r="DU78" s="351"/>
      <c r="DV78" s="351"/>
      <c r="DW78" s="351"/>
      <c r="DX78" s="351"/>
      <c r="DY78" s="351"/>
      <c r="DZ78" s="351"/>
      <c r="EA78" s="351"/>
      <c r="EB78" s="351"/>
      <c r="EC78" s="351"/>
      <c r="ED78" s="351"/>
      <c r="EE78" s="351"/>
      <c r="EF78" s="351"/>
      <c r="EG78" s="351"/>
      <c r="EH78" s="351"/>
      <c r="EI78" s="351"/>
      <c r="EJ78" s="351"/>
      <c r="EK78" s="351"/>
      <c r="EL78" s="351"/>
      <c r="EM78" s="351"/>
      <c r="EN78" s="351"/>
      <c r="EO78" s="351"/>
      <c r="EP78" s="351"/>
      <c r="EQ78" s="351"/>
      <c r="ER78" s="351"/>
      <c r="ES78" s="351"/>
      <c r="ET78" s="352"/>
    </row>
    <row r="88" spans="4:112" ht="15" thickBot="1" x14ac:dyDescent="0.35"/>
    <row r="89" spans="4:112" x14ac:dyDescent="0.3">
      <c r="D89" s="77"/>
      <c r="E89" s="75"/>
      <c r="F89" s="77" t="s">
        <v>178</v>
      </c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5"/>
      <c r="CB89" s="77"/>
      <c r="CC89" s="75"/>
      <c r="CD89" s="77" t="s">
        <v>177</v>
      </c>
      <c r="CE89" s="76"/>
      <c r="CF89" s="76"/>
      <c r="CG89" s="76"/>
      <c r="CH89" s="76"/>
      <c r="CI89" s="76"/>
      <c r="CJ89" s="76"/>
      <c r="CK89" s="76"/>
      <c r="CL89" s="76"/>
      <c r="CM89" s="76"/>
      <c r="CN89" s="76"/>
      <c r="CO89" s="76"/>
      <c r="CP89" s="76"/>
      <c r="CQ89" s="76"/>
      <c r="CR89" s="76"/>
      <c r="CS89" s="76"/>
      <c r="CT89" s="76"/>
      <c r="CU89" s="76"/>
      <c r="CV89" s="76"/>
      <c r="CW89" s="76"/>
      <c r="CX89" s="76"/>
      <c r="CY89" s="76"/>
      <c r="CZ89" s="76"/>
      <c r="DA89" s="76"/>
      <c r="DB89" s="76"/>
      <c r="DC89" s="76"/>
      <c r="DD89" s="76"/>
      <c r="DE89" s="76"/>
      <c r="DF89" s="76"/>
      <c r="DG89" s="76"/>
      <c r="DH89" s="75"/>
    </row>
    <row r="90" spans="4:112" x14ac:dyDescent="0.3">
      <c r="D90" s="74"/>
      <c r="E90" s="73"/>
      <c r="F90" s="74"/>
      <c r="G90" s="69">
        <v>1</v>
      </c>
      <c r="H90" s="69">
        <v>2</v>
      </c>
      <c r="I90" s="69">
        <v>3</v>
      </c>
      <c r="J90" s="69">
        <v>4</v>
      </c>
      <c r="K90" s="69">
        <v>5</v>
      </c>
      <c r="L90" s="69">
        <v>6</v>
      </c>
      <c r="M90" s="69">
        <v>7</v>
      </c>
      <c r="N90" s="69">
        <v>8</v>
      </c>
      <c r="O90" s="69">
        <v>9</v>
      </c>
      <c r="P90" s="69">
        <v>10</v>
      </c>
      <c r="Q90" s="69">
        <v>11</v>
      </c>
      <c r="R90" s="69">
        <v>12</v>
      </c>
      <c r="S90" s="69">
        <v>13</v>
      </c>
      <c r="T90" s="69">
        <v>14</v>
      </c>
      <c r="U90" s="69">
        <v>15</v>
      </c>
      <c r="V90" s="69">
        <v>16</v>
      </c>
      <c r="W90" s="69">
        <v>17</v>
      </c>
      <c r="X90" s="69">
        <v>18</v>
      </c>
      <c r="Y90" s="69">
        <v>19</v>
      </c>
      <c r="Z90" s="69">
        <v>20</v>
      </c>
      <c r="AA90" s="69">
        <v>21</v>
      </c>
      <c r="AB90" s="69">
        <v>22</v>
      </c>
      <c r="AC90" s="69">
        <v>23</v>
      </c>
      <c r="AD90" s="69">
        <v>24</v>
      </c>
      <c r="AE90" s="69">
        <v>25</v>
      </c>
      <c r="AF90" s="69">
        <v>26</v>
      </c>
      <c r="AG90" s="69">
        <v>27</v>
      </c>
      <c r="AH90" s="69">
        <v>28</v>
      </c>
      <c r="AI90" s="69">
        <v>29</v>
      </c>
      <c r="AJ90" s="73">
        <v>30</v>
      </c>
      <c r="CB90" s="74"/>
      <c r="CC90" s="73"/>
      <c r="CD90" s="74"/>
      <c r="CE90" s="69">
        <v>1</v>
      </c>
      <c r="CF90" s="69">
        <v>2</v>
      </c>
      <c r="CG90" s="69">
        <v>3</v>
      </c>
      <c r="CH90" s="69">
        <v>4</v>
      </c>
      <c r="CI90" s="69">
        <v>5</v>
      </c>
      <c r="CJ90" s="69">
        <v>6</v>
      </c>
      <c r="CK90" s="69">
        <v>7</v>
      </c>
      <c r="CL90" s="69">
        <v>8</v>
      </c>
      <c r="CM90" s="69">
        <v>9</v>
      </c>
      <c r="CN90" s="69">
        <v>10</v>
      </c>
      <c r="CO90" s="69">
        <v>11</v>
      </c>
      <c r="CP90" s="69">
        <v>12</v>
      </c>
      <c r="CQ90" s="69">
        <v>13</v>
      </c>
      <c r="CR90" s="69">
        <v>14</v>
      </c>
      <c r="CS90" s="69">
        <v>15</v>
      </c>
      <c r="CT90" s="69">
        <v>16</v>
      </c>
      <c r="CU90" s="69">
        <v>17</v>
      </c>
      <c r="CV90" s="69">
        <v>18</v>
      </c>
      <c r="CW90" s="69">
        <v>19</v>
      </c>
      <c r="CX90" s="69">
        <v>20</v>
      </c>
      <c r="CY90" s="69">
        <v>21</v>
      </c>
      <c r="CZ90" s="69">
        <v>22</v>
      </c>
      <c r="DA90" s="69">
        <v>23</v>
      </c>
      <c r="DB90" s="69">
        <v>24</v>
      </c>
      <c r="DC90" s="69">
        <v>25</v>
      </c>
      <c r="DD90" s="69">
        <v>26</v>
      </c>
      <c r="DE90" s="69">
        <v>27</v>
      </c>
      <c r="DF90" s="69">
        <v>28</v>
      </c>
      <c r="DG90" s="69">
        <v>29</v>
      </c>
      <c r="DH90" s="73">
        <v>30</v>
      </c>
    </row>
    <row r="91" spans="4:112" x14ac:dyDescent="0.3">
      <c r="D91" s="87">
        <f>IF('CRASH INPUT'!D10="NBLT",'CRASH INPUT'!B10,IF('CRASH INPUT'!D10="SBLT",'CRASH INPUT'!B10,0))</f>
        <v>0</v>
      </c>
      <c r="E91" s="73"/>
      <c r="F91" s="74">
        <f t="shared" ref="F91:F120" si="168">RANK(D91,D$91:D$120,1)</f>
        <v>1</v>
      </c>
      <c r="G91" s="69">
        <f t="shared" ref="G91:P100" si="169">IF($F91=G$90, $D91, 0)</f>
        <v>0</v>
      </c>
      <c r="H91" s="69">
        <f t="shared" si="169"/>
        <v>0</v>
      </c>
      <c r="I91" s="69">
        <f t="shared" si="169"/>
        <v>0</v>
      </c>
      <c r="J91" s="69">
        <f t="shared" si="169"/>
        <v>0</v>
      </c>
      <c r="K91" s="69">
        <f t="shared" si="169"/>
        <v>0</v>
      </c>
      <c r="L91" s="69">
        <f t="shared" si="169"/>
        <v>0</v>
      </c>
      <c r="M91" s="69">
        <f t="shared" si="169"/>
        <v>0</v>
      </c>
      <c r="N91" s="69">
        <f t="shared" si="169"/>
        <v>0</v>
      </c>
      <c r="O91" s="69">
        <f t="shared" si="169"/>
        <v>0</v>
      </c>
      <c r="P91" s="69">
        <f t="shared" si="169"/>
        <v>0</v>
      </c>
      <c r="Q91" s="69">
        <f t="shared" ref="Q91:Z100" si="170">IF($F91=Q$90, $D91, 0)</f>
        <v>0</v>
      </c>
      <c r="R91" s="69">
        <f t="shared" si="170"/>
        <v>0</v>
      </c>
      <c r="S91" s="69">
        <f t="shared" si="170"/>
        <v>0</v>
      </c>
      <c r="T91" s="69">
        <f t="shared" si="170"/>
        <v>0</v>
      </c>
      <c r="U91" s="69">
        <f t="shared" si="170"/>
        <v>0</v>
      </c>
      <c r="V91" s="69">
        <f t="shared" si="170"/>
        <v>0</v>
      </c>
      <c r="W91" s="69">
        <f t="shared" si="170"/>
        <v>0</v>
      </c>
      <c r="X91" s="69">
        <f t="shared" si="170"/>
        <v>0</v>
      </c>
      <c r="Y91" s="69">
        <f t="shared" si="170"/>
        <v>0</v>
      </c>
      <c r="Z91" s="69">
        <f t="shared" si="170"/>
        <v>0</v>
      </c>
      <c r="AA91" s="69">
        <f t="shared" ref="AA91:AJ100" si="171">IF($F91=AA$90, $D91, 0)</f>
        <v>0</v>
      </c>
      <c r="AB91" s="69">
        <f t="shared" si="171"/>
        <v>0</v>
      </c>
      <c r="AC91" s="69">
        <f t="shared" si="171"/>
        <v>0</v>
      </c>
      <c r="AD91" s="69">
        <f t="shared" si="171"/>
        <v>0</v>
      </c>
      <c r="AE91" s="69">
        <f t="shared" si="171"/>
        <v>0</v>
      </c>
      <c r="AF91" s="69">
        <f t="shared" si="171"/>
        <v>0</v>
      </c>
      <c r="AG91" s="69">
        <f t="shared" si="171"/>
        <v>0</v>
      </c>
      <c r="AH91" s="69">
        <f t="shared" si="171"/>
        <v>0</v>
      </c>
      <c r="AI91" s="69">
        <f t="shared" si="171"/>
        <v>0</v>
      </c>
      <c r="AJ91" s="73">
        <f t="shared" si="171"/>
        <v>0</v>
      </c>
      <c r="CB91" s="87">
        <f>IF('CRASH INPUT'!D10="EBLT",'CRASH INPUT'!B10,IF('CRASH INPUT'!D10="WBLT",'CRASH INPUT'!B10,0))</f>
        <v>0</v>
      </c>
      <c r="CC91" s="73"/>
      <c r="CD91" s="74">
        <f t="shared" ref="CD91:CD120" si="172">RANK(CB91,CB$91:CB$120,1)</f>
        <v>1</v>
      </c>
      <c r="CE91" s="69">
        <f t="shared" ref="CE91:CN100" si="173">IF($CD91=CE$90, $CB91, 0)</f>
        <v>0</v>
      </c>
      <c r="CF91" s="69">
        <f t="shared" si="173"/>
        <v>0</v>
      </c>
      <c r="CG91" s="69">
        <f t="shared" si="173"/>
        <v>0</v>
      </c>
      <c r="CH91" s="69">
        <f t="shared" si="173"/>
        <v>0</v>
      </c>
      <c r="CI91" s="69">
        <f t="shared" si="173"/>
        <v>0</v>
      </c>
      <c r="CJ91" s="69">
        <f t="shared" si="173"/>
        <v>0</v>
      </c>
      <c r="CK91" s="69">
        <f t="shared" si="173"/>
        <v>0</v>
      </c>
      <c r="CL91" s="69">
        <f t="shared" si="173"/>
        <v>0</v>
      </c>
      <c r="CM91" s="69">
        <f t="shared" si="173"/>
        <v>0</v>
      </c>
      <c r="CN91" s="69">
        <f t="shared" si="173"/>
        <v>0</v>
      </c>
      <c r="CO91" s="69">
        <f t="shared" ref="CO91:CX100" si="174">IF($CD91=CO$90, $CB91, 0)</f>
        <v>0</v>
      </c>
      <c r="CP91" s="69">
        <f t="shared" si="174"/>
        <v>0</v>
      </c>
      <c r="CQ91" s="69">
        <f t="shared" si="174"/>
        <v>0</v>
      </c>
      <c r="CR91" s="69">
        <f t="shared" si="174"/>
        <v>0</v>
      </c>
      <c r="CS91" s="69">
        <f t="shared" si="174"/>
        <v>0</v>
      </c>
      <c r="CT91" s="69">
        <f t="shared" si="174"/>
        <v>0</v>
      </c>
      <c r="CU91" s="69">
        <f t="shared" si="174"/>
        <v>0</v>
      </c>
      <c r="CV91" s="69">
        <f t="shared" si="174"/>
        <v>0</v>
      </c>
      <c r="CW91" s="69">
        <f t="shared" si="174"/>
        <v>0</v>
      </c>
      <c r="CX91" s="69">
        <f t="shared" si="174"/>
        <v>0</v>
      </c>
      <c r="CY91" s="69">
        <f t="shared" ref="CY91:DH100" si="175">IF($CD91=CY$90, $CB91, 0)</f>
        <v>0</v>
      </c>
      <c r="CZ91" s="69">
        <f t="shared" si="175"/>
        <v>0</v>
      </c>
      <c r="DA91" s="69">
        <f t="shared" si="175"/>
        <v>0</v>
      </c>
      <c r="DB91" s="69">
        <f t="shared" si="175"/>
        <v>0</v>
      </c>
      <c r="DC91" s="69">
        <f t="shared" si="175"/>
        <v>0</v>
      </c>
      <c r="DD91" s="69">
        <f t="shared" si="175"/>
        <v>0</v>
      </c>
      <c r="DE91" s="69">
        <f t="shared" si="175"/>
        <v>0</v>
      </c>
      <c r="DF91" s="69">
        <f t="shared" si="175"/>
        <v>0</v>
      </c>
      <c r="DG91" s="69">
        <f t="shared" si="175"/>
        <v>0</v>
      </c>
      <c r="DH91" s="73">
        <f t="shared" si="175"/>
        <v>0</v>
      </c>
    </row>
    <row r="92" spans="4:112" x14ac:dyDescent="0.3">
      <c r="D92" s="87">
        <f>IF('CRASH INPUT'!D11="NBLT",'CRASH INPUT'!B11,IF('CRASH INPUT'!D11="SBLT",'CRASH INPUT'!B11,0))</f>
        <v>0</v>
      </c>
      <c r="E92" s="73"/>
      <c r="F92" s="74">
        <f t="shared" si="168"/>
        <v>1</v>
      </c>
      <c r="G92" s="69">
        <f t="shared" si="169"/>
        <v>0</v>
      </c>
      <c r="H92" s="69">
        <f t="shared" si="169"/>
        <v>0</v>
      </c>
      <c r="I92" s="69">
        <f t="shared" si="169"/>
        <v>0</v>
      </c>
      <c r="J92" s="69">
        <f t="shared" si="169"/>
        <v>0</v>
      </c>
      <c r="K92" s="69">
        <f t="shared" si="169"/>
        <v>0</v>
      </c>
      <c r="L92" s="69">
        <f t="shared" si="169"/>
        <v>0</v>
      </c>
      <c r="M92" s="69">
        <f t="shared" si="169"/>
        <v>0</v>
      </c>
      <c r="N92" s="69">
        <f t="shared" si="169"/>
        <v>0</v>
      </c>
      <c r="O92" s="69">
        <f t="shared" si="169"/>
        <v>0</v>
      </c>
      <c r="P92" s="69">
        <f t="shared" si="169"/>
        <v>0</v>
      </c>
      <c r="Q92" s="69">
        <f t="shared" si="170"/>
        <v>0</v>
      </c>
      <c r="R92" s="69">
        <f t="shared" si="170"/>
        <v>0</v>
      </c>
      <c r="S92" s="69">
        <f t="shared" si="170"/>
        <v>0</v>
      </c>
      <c r="T92" s="69">
        <f t="shared" si="170"/>
        <v>0</v>
      </c>
      <c r="U92" s="69">
        <f t="shared" si="170"/>
        <v>0</v>
      </c>
      <c r="V92" s="69">
        <f t="shared" si="170"/>
        <v>0</v>
      </c>
      <c r="W92" s="69">
        <f t="shared" si="170"/>
        <v>0</v>
      </c>
      <c r="X92" s="69">
        <f t="shared" si="170"/>
        <v>0</v>
      </c>
      <c r="Y92" s="69">
        <f t="shared" si="170"/>
        <v>0</v>
      </c>
      <c r="Z92" s="69">
        <f t="shared" si="170"/>
        <v>0</v>
      </c>
      <c r="AA92" s="69">
        <f t="shared" si="171"/>
        <v>0</v>
      </c>
      <c r="AB92" s="69">
        <f t="shared" si="171"/>
        <v>0</v>
      </c>
      <c r="AC92" s="69">
        <f t="shared" si="171"/>
        <v>0</v>
      </c>
      <c r="AD92" s="69">
        <f t="shared" si="171"/>
        <v>0</v>
      </c>
      <c r="AE92" s="69">
        <f t="shared" si="171"/>
        <v>0</v>
      </c>
      <c r="AF92" s="69">
        <f t="shared" si="171"/>
        <v>0</v>
      </c>
      <c r="AG92" s="69">
        <f t="shared" si="171"/>
        <v>0</v>
      </c>
      <c r="AH92" s="69">
        <f t="shared" si="171"/>
        <v>0</v>
      </c>
      <c r="AI92" s="69">
        <f t="shared" si="171"/>
        <v>0</v>
      </c>
      <c r="AJ92" s="73">
        <f t="shared" si="171"/>
        <v>0</v>
      </c>
      <c r="CB92" s="87">
        <f>IF('CRASH INPUT'!D11="EBLT",'CRASH INPUT'!B11,IF('CRASH INPUT'!D11="WBLT",'CRASH INPUT'!B11,0))</f>
        <v>0</v>
      </c>
      <c r="CC92" s="73"/>
      <c r="CD92" s="74">
        <f t="shared" si="172"/>
        <v>1</v>
      </c>
      <c r="CE92" s="69">
        <f t="shared" si="173"/>
        <v>0</v>
      </c>
      <c r="CF92" s="69">
        <f t="shared" si="173"/>
        <v>0</v>
      </c>
      <c r="CG92" s="69">
        <f t="shared" si="173"/>
        <v>0</v>
      </c>
      <c r="CH92" s="69">
        <f t="shared" si="173"/>
        <v>0</v>
      </c>
      <c r="CI92" s="69">
        <f t="shared" si="173"/>
        <v>0</v>
      </c>
      <c r="CJ92" s="69">
        <f t="shared" si="173"/>
        <v>0</v>
      </c>
      <c r="CK92" s="69">
        <f t="shared" si="173"/>
        <v>0</v>
      </c>
      <c r="CL92" s="69">
        <f t="shared" si="173"/>
        <v>0</v>
      </c>
      <c r="CM92" s="69">
        <f t="shared" si="173"/>
        <v>0</v>
      </c>
      <c r="CN92" s="69">
        <f t="shared" si="173"/>
        <v>0</v>
      </c>
      <c r="CO92" s="69">
        <f t="shared" si="174"/>
        <v>0</v>
      </c>
      <c r="CP92" s="69">
        <f t="shared" si="174"/>
        <v>0</v>
      </c>
      <c r="CQ92" s="69">
        <f t="shared" si="174"/>
        <v>0</v>
      </c>
      <c r="CR92" s="69">
        <f t="shared" si="174"/>
        <v>0</v>
      </c>
      <c r="CS92" s="69">
        <f t="shared" si="174"/>
        <v>0</v>
      </c>
      <c r="CT92" s="69">
        <f t="shared" si="174"/>
        <v>0</v>
      </c>
      <c r="CU92" s="69">
        <f t="shared" si="174"/>
        <v>0</v>
      </c>
      <c r="CV92" s="69">
        <f t="shared" si="174"/>
        <v>0</v>
      </c>
      <c r="CW92" s="69">
        <f t="shared" si="174"/>
        <v>0</v>
      </c>
      <c r="CX92" s="69">
        <f t="shared" si="174"/>
        <v>0</v>
      </c>
      <c r="CY92" s="69">
        <f t="shared" si="175"/>
        <v>0</v>
      </c>
      <c r="CZ92" s="69">
        <f t="shared" si="175"/>
        <v>0</v>
      </c>
      <c r="DA92" s="69">
        <f t="shared" si="175"/>
        <v>0</v>
      </c>
      <c r="DB92" s="69">
        <f t="shared" si="175"/>
        <v>0</v>
      </c>
      <c r="DC92" s="69">
        <f t="shared" si="175"/>
        <v>0</v>
      </c>
      <c r="DD92" s="69">
        <f t="shared" si="175"/>
        <v>0</v>
      </c>
      <c r="DE92" s="69">
        <f t="shared" si="175"/>
        <v>0</v>
      </c>
      <c r="DF92" s="69">
        <f t="shared" si="175"/>
        <v>0</v>
      </c>
      <c r="DG92" s="69">
        <f t="shared" si="175"/>
        <v>0</v>
      </c>
      <c r="DH92" s="73">
        <f t="shared" si="175"/>
        <v>0</v>
      </c>
    </row>
    <row r="93" spans="4:112" x14ac:dyDescent="0.3">
      <c r="D93" s="87">
        <f>IF('CRASH INPUT'!D12="NBLT",'CRASH INPUT'!B12,IF('CRASH INPUT'!D12="SBLT",'CRASH INPUT'!B12,0))</f>
        <v>0</v>
      </c>
      <c r="E93" s="73"/>
      <c r="F93" s="74">
        <f t="shared" si="168"/>
        <v>1</v>
      </c>
      <c r="G93" s="69">
        <f t="shared" si="169"/>
        <v>0</v>
      </c>
      <c r="H93" s="69">
        <f t="shared" si="169"/>
        <v>0</v>
      </c>
      <c r="I93" s="69">
        <f t="shared" si="169"/>
        <v>0</v>
      </c>
      <c r="J93" s="69">
        <f t="shared" si="169"/>
        <v>0</v>
      </c>
      <c r="K93" s="69">
        <f t="shared" si="169"/>
        <v>0</v>
      </c>
      <c r="L93" s="69">
        <f t="shared" si="169"/>
        <v>0</v>
      </c>
      <c r="M93" s="69">
        <f t="shared" si="169"/>
        <v>0</v>
      </c>
      <c r="N93" s="69">
        <f t="shared" si="169"/>
        <v>0</v>
      </c>
      <c r="O93" s="69">
        <f t="shared" si="169"/>
        <v>0</v>
      </c>
      <c r="P93" s="69">
        <f t="shared" si="169"/>
        <v>0</v>
      </c>
      <c r="Q93" s="69">
        <f t="shared" si="170"/>
        <v>0</v>
      </c>
      <c r="R93" s="69">
        <f t="shared" si="170"/>
        <v>0</v>
      </c>
      <c r="S93" s="69">
        <f t="shared" si="170"/>
        <v>0</v>
      </c>
      <c r="T93" s="69">
        <f t="shared" si="170"/>
        <v>0</v>
      </c>
      <c r="U93" s="69">
        <f t="shared" si="170"/>
        <v>0</v>
      </c>
      <c r="V93" s="69">
        <f t="shared" si="170"/>
        <v>0</v>
      </c>
      <c r="W93" s="69">
        <f t="shared" si="170"/>
        <v>0</v>
      </c>
      <c r="X93" s="69">
        <f t="shared" si="170"/>
        <v>0</v>
      </c>
      <c r="Y93" s="69">
        <f t="shared" si="170"/>
        <v>0</v>
      </c>
      <c r="Z93" s="69">
        <f t="shared" si="170"/>
        <v>0</v>
      </c>
      <c r="AA93" s="69">
        <f t="shared" si="171"/>
        <v>0</v>
      </c>
      <c r="AB93" s="69">
        <f t="shared" si="171"/>
        <v>0</v>
      </c>
      <c r="AC93" s="69">
        <f t="shared" si="171"/>
        <v>0</v>
      </c>
      <c r="AD93" s="69">
        <f t="shared" si="171"/>
        <v>0</v>
      </c>
      <c r="AE93" s="69">
        <f t="shared" si="171"/>
        <v>0</v>
      </c>
      <c r="AF93" s="69">
        <f t="shared" si="171"/>
        <v>0</v>
      </c>
      <c r="AG93" s="69">
        <f t="shared" si="171"/>
        <v>0</v>
      </c>
      <c r="AH93" s="69">
        <f t="shared" si="171"/>
        <v>0</v>
      </c>
      <c r="AI93" s="69">
        <f t="shared" si="171"/>
        <v>0</v>
      </c>
      <c r="AJ93" s="73">
        <f t="shared" si="171"/>
        <v>0</v>
      </c>
      <c r="CB93" s="87">
        <f>IF('CRASH INPUT'!D12="EBLT",'CRASH INPUT'!B12,IF('CRASH INPUT'!D12="WBLT",'CRASH INPUT'!B12,0))</f>
        <v>0</v>
      </c>
      <c r="CC93" s="73"/>
      <c r="CD93" s="74">
        <f t="shared" si="172"/>
        <v>1</v>
      </c>
      <c r="CE93" s="69">
        <f t="shared" si="173"/>
        <v>0</v>
      </c>
      <c r="CF93" s="69">
        <f t="shared" si="173"/>
        <v>0</v>
      </c>
      <c r="CG93" s="69">
        <f t="shared" si="173"/>
        <v>0</v>
      </c>
      <c r="CH93" s="69">
        <f t="shared" si="173"/>
        <v>0</v>
      </c>
      <c r="CI93" s="69">
        <f t="shared" si="173"/>
        <v>0</v>
      </c>
      <c r="CJ93" s="69">
        <f t="shared" si="173"/>
        <v>0</v>
      </c>
      <c r="CK93" s="69">
        <f t="shared" si="173"/>
        <v>0</v>
      </c>
      <c r="CL93" s="69">
        <f t="shared" si="173"/>
        <v>0</v>
      </c>
      <c r="CM93" s="69">
        <f t="shared" si="173"/>
        <v>0</v>
      </c>
      <c r="CN93" s="69">
        <f t="shared" si="173"/>
        <v>0</v>
      </c>
      <c r="CO93" s="69">
        <f t="shared" si="174"/>
        <v>0</v>
      </c>
      <c r="CP93" s="69">
        <f t="shared" si="174"/>
        <v>0</v>
      </c>
      <c r="CQ93" s="69">
        <f t="shared" si="174"/>
        <v>0</v>
      </c>
      <c r="CR93" s="69">
        <f t="shared" si="174"/>
        <v>0</v>
      </c>
      <c r="CS93" s="69">
        <f t="shared" si="174"/>
        <v>0</v>
      </c>
      <c r="CT93" s="69">
        <f t="shared" si="174"/>
        <v>0</v>
      </c>
      <c r="CU93" s="69">
        <f t="shared" si="174"/>
        <v>0</v>
      </c>
      <c r="CV93" s="69">
        <f t="shared" si="174"/>
        <v>0</v>
      </c>
      <c r="CW93" s="69">
        <f t="shared" si="174"/>
        <v>0</v>
      </c>
      <c r="CX93" s="69">
        <f t="shared" si="174"/>
        <v>0</v>
      </c>
      <c r="CY93" s="69">
        <f t="shared" si="175"/>
        <v>0</v>
      </c>
      <c r="CZ93" s="69">
        <f t="shared" si="175"/>
        <v>0</v>
      </c>
      <c r="DA93" s="69">
        <f t="shared" si="175"/>
        <v>0</v>
      </c>
      <c r="DB93" s="69">
        <f t="shared" si="175"/>
        <v>0</v>
      </c>
      <c r="DC93" s="69">
        <f t="shared" si="175"/>
        <v>0</v>
      </c>
      <c r="DD93" s="69">
        <f t="shared" si="175"/>
        <v>0</v>
      </c>
      <c r="DE93" s="69">
        <f t="shared" si="175"/>
        <v>0</v>
      </c>
      <c r="DF93" s="69">
        <f t="shared" si="175"/>
        <v>0</v>
      </c>
      <c r="DG93" s="69">
        <f t="shared" si="175"/>
        <v>0</v>
      </c>
      <c r="DH93" s="73">
        <f t="shared" si="175"/>
        <v>0</v>
      </c>
    </row>
    <row r="94" spans="4:112" x14ac:dyDescent="0.3">
      <c r="D94" s="87">
        <f>IF('CRASH INPUT'!D13="NBLT",'CRASH INPUT'!B13,IF('CRASH INPUT'!D13="SBLT",'CRASH INPUT'!B13,0))</f>
        <v>0</v>
      </c>
      <c r="E94" s="73"/>
      <c r="F94" s="74">
        <f t="shared" si="168"/>
        <v>1</v>
      </c>
      <c r="G94" s="69">
        <f t="shared" si="169"/>
        <v>0</v>
      </c>
      <c r="H94" s="69">
        <f t="shared" si="169"/>
        <v>0</v>
      </c>
      <c r="I94" s="69">
        <f t="shared" si="169"/>
        <v>0</v>
      </c>
      <c r="J94" s="69">
        <f t="shared" si="169"/>
        <v>0</v>
      </c>
      <c r="K94" s="69">
        <f t="shared" si="169"/>
        <v>0</v>
      </c>
      <c r="L94" s="69">
        <f t="shared" si="169"/>
        <v>0</v>
      </c>
      <c r="M94" s="69">
        <f t="shared" si="169"/>
        <v>0</v>
      </c>
      <c r="N94" s="69">
        <f t="shared" si="169"/>
        <v>0</v>
      </c>
      <c r="O94" s="69">
        <f t="shared" si="169"/>
        <v>0</v>
      </c>
      <c r="P94" s="69">
        <f t="shared" si="169"/>
        <v>0</v>
      </c>
      <c r="Q94" s="69">
        <f t="shared" si="170"/>
        <v>0</v>
      </c>
      <c r="R94" s="69">
        <f t="shared" si="170"/>
        <v>0</v>
      </c>
      <c r="S94" s="69">
        <f t="shared" si="170"/>
        <v>0</v>
      </c>
      <c r="T94" s="69">
        <f t="shared" si="170"/>
        <v>0</v>
      </c>
      <c r="U94" s="69">
        <f t="shared" si="170"/>
        <v>0</v>
      </c>
      <c r="V94" s="69">
        <f t="shared" si="170"/>
        <v>0</v>
      </c>
      <c r="W94" s="69">
        <f t="shared" si="170"/>
        <v>0</v>
      </c>
      <c r="X94" s="69">
        <f t="shared" si="170"/>
        <v>0</v>
      </c>
      <c r="Y94" s="69">
        <f t="shared" si="170"/>
        <v>0</v>
      </c>
      <c r="Z94" s="69">
        <f t="shared" si="170"/>
        <v>0</v>
      </c>
      <c r="AA94" s="69">
        <f t="shared" si="171"/>
        <v>0</v>
      </c>
      <c r="AB94" s="69">
        <f t="shared" si="171"/>
        <v>0</v>
      </c>
      <c r="AC94" s="69">
        <f t="shared" si="171"/>
        <v>0</v>
      </c>
      <c r="AD94" s="69">
        <f t="shared" si="171"/>
        <v>0</v>
      </c>
      <c r="AE94" s="69">
        <f t="shared" si="171"/>
        <v>0</v>
      </c>
      <c r="AF94" s="69">
        <f t="shared" si="171"/>
        <v>0</v>
      </c>
      <c r="AG94" s="69">
        <f t="shared" si="171"/>
        <v>0</v>
      </c>
      <c r="AH94" s="69">
        <f t="shared" si="171"/>
        <v>0</v>
      </c>
      <c r="AI94" s="69">
        <f t="shared" si="171"/>
        <v>0</v>
      </c>
      <c r="AJ94" s="73">
        <f t="shared" si="171"/>
        <v>0</v>
      </c>
      <c r="CB94" s="87">
        <f>IF('CRASH INPUT'!D13="EBLT",'CRASH INPUT'!B13,IF('CRASH INPUT'!D13="WBLT",'CRASH INPUT'!B13,0))</f>
        <v>0</v>
      </c>
      <c r="CC94" s="73"/>
      <c r="CD94" s="74">
        <f t="shared" si="172"/>
        <v>1</v>
      </c>
      <c r="CE94" s="69">
        <f t="shared" si="173"/>
        <v>0</v>
      </c>
      <c r="CF94" s="69">
        <f t="shared" si="173"/>
        <v>0</v>
      </c>
      <c r="CG94" s="69">
        <f t="shared" si="173"/>
        <v>0</v>
      </c>
      <c r="CH94" s="69">
        <f t="shared" si="173"/>
        <v>0</v>
      </c>
      <c r="CI94" s="69">
        <f t="shared" si="173"/>
        <v>0</v>
      </c>
      <c r="CJ94" s="69">
        <f t="shared" si="173"/>
        <v>0</v>
      </c>
      <c r="CK94" s="69">
        <f t="shared" si="173"/>
        <v>0</v>
      </c>
      <c r="CL94" s="69">
        <f t="shared" si="173"/>
        <v>0</v>
      </c>
      <c r="CM94" s="69">
        <f t="shared" si="173"/>
        <v>0</v>
      </c>
      <c r="CN94" s="69">
        <f t="shared" si="173"/>
        <v>0</v>
      </c>
      <c r="CO94" s="69">
        <f t="shared" si="174"/>
        <v>0</v>
      </c>
      <c r="CP94" s="69">
        <f t="shared" si="174"/>
        <v>0</v>
      </c>
      <c r="CQ94" s="69">
        <f t="shared" si="174"/>
        <v>0</v>
      </c>
      <c r="CR94" s="69">
        <f t="shared" si="174"/>
        <v>0</v>
      </c>
      <c r="CS94" s="69">
        <f t="shared" si="174"/>
        <v>0</v>
      </c>
      <c r="CT94" s="69">
        <f t="shared" si="174"/>
        <v>0</v>
      </c>
      <c r="CU94" s="69">
        <f t="shared" si="174"/>
        <v>0</v>
      </c>
      <c r="CV94" s="69">
        <f t="shared" si="174"/>
        <v>0</v>
      </c>
      <c r="CW94" s="69">
        <f t="shared" si="174"/>
        <v>0</v>
      </c>
      <c r="CX94" s="69">
        <f t="shared" si="174"/>
        <v>0</v>
      </c>
      <c r="CY94" s="69">
        <f t="shared" si="175"/>
        <v>0</v>
      </c>
      <c r="CZ94" s="69">
        <f t="shared" si="175"/>
        <v>0</v>
      </c>
      <c r="DA94" s="69">
        <f t="shared" si="175"/>
        <v>0</v>
      </c>
      <c r="DB94" s="69">
        <f t="shared" si="175"/>
        <v>0</v>
      </c>
      <c r="DC94" s="69">
        <f t="shared" si="175"/>
        <v>0</v>
      </c>
      <c r="DD94" s="69">
        <f t="shared" si="175"/>
        <v>0</v>
      </c>
      <c r="DE94" s="69">
        <f t="shared" si="175"/>
        <v>0</v>
      </c>
      <c r="DF94" s="69">
        <f t="shared" si="175"/>
        <v>0</v>
      </c>
      <c r="DG94" s="69">
        <f t="shared" si="175"/>
        <v>0</v>
      </c>
      <c r="DH94" s="73">
        <f t="shared" si="175"/>
        <v>0</v>
      </c>
    </row>
    <row r="95" spans="4:112" x14ac:dyDescent="0.3">
      <c r="D95" s="87">
        <f>IF('CRASH INPUT'!D14="NBLT",'CRASH INPUT'!B14,IF('CRASH INPUT'!D14="SBLT",'CRASH INPUT'!B14,0))</f>
        <v>0</v>
      </c>
      <c r="E95" s="73"/>
      <c r="F95" s="74">
        <f t="shared" si="168"/>
        <v>1</v>
      </c>
      <c r="G95" s="69">
        <f t="shared" si="169"/>
        <v>0</v>
      </c>
      <c r="H95" s="69">
        <f t="shared" si="169"/>
        <v>0</v>
      </c>
      <c r="I95" s="69">
        <f t="shared" si="169"/>
        <v>0</v>
      </c>
      <c r="J95" s="69">
        <f t="shared" si="169"/>
        <v>0</v>
      </c>
      <c r="K95" s="69">
        <f t="shared" si="169"/>
        <v>0</v>
      </c>
      <c r="L95" s="69">
        <f t="shared" si="169"/>
        <v>0</v>
      </c>
      <c r="M95" s="69">
        <f t="shared" si="169"/>
        <v>0</v>
      </c>
      <c r="N95" s="69">
        <f t="shared" si="169"/>
        <v>0</v>
      </c>
      <c r="O95" s="69">
        <f t="shared" si="169"/>
        <v>0</v>
      </c>
      <c r="P95" s="69">
        <f t="shared" si="169"/>
        <v>0</v>
      </c>
      <c r="Q95" s="69">
        <f t="shared" si="170"/>
        <v>0</v>
      </c>
      <c r="R95" s="69">
        <f t="shared" si="170"/>
        <v>0</v>
      </c>
      <c r="S95" s="69">
        <f t="shared" si="170"/>
        <v>0</v>
      </c>
      <c r="T95" s="69">
        <f t="shared" si="170"/>
        <v>0</v>
      </c>
      <c r="U95" s="69">
        <f t="shared" si="170"/>
        <v>0</v>
      </c>
      <c r="V95" s="69">
        <f t="shared" si="170"/>
        <v>0</v>
      </c>
      <c r="W95" s="69">
        <f t="shared" si="170"/>
        <v>0</v>
      </c>
      <c r="X95" s="69">
        <f t="shared" si="170"/>
        <v>0</v>
      </c>
      <c r="Y95" s="69">
        <f t="shared" si="170"/>
        <v>0</v>
      </c>
      <c r="Z95" s="69">
        <f t="shared" si="170"/>
        <v>0</v>
      </c>
      <c r="AA95" s="69">
        <f t="shared" si="171"/>
        <v>0</v>
      </c>
      <c r="AB95" s="69">
        <f t="shared" si="171"/>
        <v>0</v>
      </c>
      <c r="AC95" s="69">
        <f t="shared" si="171"/>
        <v>0</v>
      </c>
      <c r="AD95" s="69">
        <f t="shared" si="171"/>
        <v>0</v>
      </c>
      <c r="AE95" s="69">
        <f t="shared" si="171"/>
        <v>0</v>
      </c>
      <c r="AF95" s="69">
        <f t="shared" si="171"/>
        <v>0</v>
      </c>
      <c r="AG95" s="69">
        <f t="shared" si="171"/>
        <v>0</v>
      </c>
      <c r="AH95" s="69">
        <f t="shared" si="171"/>
        <v>0</v>
      </c>
      <c r="AI95" s="69">
        <f t="shared" si="171"/>
        <v>0</v>
      </c>
      <c r="AJ95" s="73">
        <f t="shared" si="171"/>
        <v>0</v>
      </c>
      <c r="CB95" s="87">
        <f>IF('CRASH INPUT'!D14="EBLT",'CRASH INPUT'!B14,IF('CRASH INPUT'!D14="WBLT",'CRASH INPUT'!B14,0))</f>
        <v>0</v>
      </c>
      <c r="CC95" s="73"/>
      <c r="CD95" s="74">
        <f t="shared" si="172"/>
        <v>1</v>
      </c>
      <c r="CE95" s="69">
        <f t="shared" si="173"/>
        <v>0</v>
      </c>
      <c r="CF95" s="69">
        <f t="shared" si="173"/>
        <v>0</v>
      </c>
      <c r="CG95" s="69">
        <f t="shared" si="173"/>
        <v>0</v>
      </c>
      <c r="CH95" s="69">
        <f t="shared" si="173"/>
        <v>0</v>
      </c>
      <c r="CI95" s="69">
        <f t="shared" si="173"/>
        <v>0</v>
      </c>
      <c r="CJ95" s="69">
        <f t="shared" si="173"/>
        <v>0</v>
      </c>
      <c r="CK95" s="69">
        <f t="shared" si="173"/>
        <v>0</v>
      </c>
      <c r="CL95" s="69">
        <f t="shared" si="173"/>
        <v>0</v>
      </c>
      <c r="CM95" s="69">
        <f t="shared" si="173"/>
        <v>0</v>
      </c>
      <c r="CN95" s="69">
        <f t="shared" si="173"/>
        <v>0</v>
      </c>
      <c r="CO95" s="69">
        <f t="shared" si="174"/>
        <v>0</v>
      </c>
      <c r="CP95" s="69">
        <f t="shared" si="174"/>
        <v>0</v>
      </c>
      <c r="CQ95" s="69">
        <f t="shared" si="174"/>
        <v>0</v>
      </c>
      <c r="CR95" s="69">
        <f t="shared" si="174"/>
        <v>0</v>
      </c>
      <c r="CS95" s="69">
        <f t="shared" si="174"/>
        <v>0</v>
      </c>
      <c r="CT95" s="69">
        <f t="shared" si="174"/>
        <v>0</v>
      </c>
      <c r="CU95" s="69">
        <f t="shared" si="174"/>
        <v>0</v>
      </c>
      <c r="CV95" s="69">
        <f t="shared" si="174"/>
        <v>0</v>
      </c>
      <c r="CW95" s="69">
        <f t="shared" si="174"/>
        <v>0</v>
      </c>
      <c r="CX95" s="69">
        <f t="shared" si="174"/>
        <v>0</v>
      </c>
      <c r="CY95" s="69">
        <f t="shared" si="175"/>
        <v>0</v>
      </c>
      <c r="CZ95" s="69">
        <f t="shared" si="175"/>
        <v>0</v>
      </c>
      <c r="DA95" s="69">
        <f t="shared" si="175"/>
        <v>0</v>
      </c>
      <c r="DB95" s="69">
        <f t="shared" si="175"/>
        <v>0</v>
      </c>
      <c r="DC95" s="69">
        <f t="shared" si="175"/>
        <v>0</v>
      </c>
      <c r="DD95" s="69">
        <f t="shared" si="175"/>
        <v>0</v>
      </c>
      <c r="DE95" s="69">
        <f t="shared" si="175"/>
        <v>0</v>
      </c>
      <c r="DF95" s="69">
        <f t="shared" si="175"/>
        <v>0</v>
      </c>
      <c r="DG95" s="69">
        <f t="shared" si="175"/>
        <v>0</v>
      </c>
      <c r="DH95" s="73">
        <f t="shared" si="175"/>
        <v>0</v>
      </c>
    </row>
    <row r="96" spans="4:112" x14ac:dyDescent="0.3">
      <c r="D96" s="87">
        <f>IF('CRASH INPUT'!D15="NBLT",'CRASH INPUT'!B15,IF('CRASH INPUT'!D15="SBLT",'CRASH INPUT'!B15,0))</f>
        <v>0</v>
      </c>
      <c r="E96" s="73"/>
      <c r="F96" s="74">
        <f t="shared" si="168"/>
        <v>1</v>
      </c>
      <c r="G96" s="69">
        <f t="shared" si="169"/>
        <v>0</v>
      </c>
      <c r="H96" s="69">
        <f t="shared" si="169"/>
        <v>0</v>
      </c>
      <c r="I96" s="69">
        <f t="shared" si="169"/>
        <v>0</v>
      </c>
      <c r="J96" s="69">
        <f t="shared" si="169"/>
        <v>0</v>
      </c>
      <c r="K96" s="69">
        <f t="shared" si="169"/>
        <v>0</v>
      </c>
      <c r="L96" s="69">
        <f t="shared" si="169"/>
        <v>0</v>
      </c>
      <c r="M96" s="69">
        <f t="shared" si="169"/>
        <v>0</v>
      </c>
      <c r="N96" s="69">
        <f t="shared" si="169"/>
        <v>0</v>
      </c>
      <c r="O96" s="69">
        <f t="shared" si="169"/>
        <v>0</v>
      </c>
      <c r="P96" s="69">
        <f t="shared" si="169"/>
        <v>0</v>
      </c>
      <c r="Q96" s="69">
        <f t="shared" si="170"/>
        <v>0</v>
      </c>
      <c r="R96" s="69">
        <f t="shared" si="170"/>
        <v>0</v>
      </c>
      <c r="S96" s="69">
        <f t="shared" si="170"/>
        <v>0</v>
      </c>
      <c r="T96" s="69">
        <f t="shared" si="170"/>
        <v>0</v>
      </c>
      <c r="U96" s="69">
        <f t="shared" si="170"/>
        <v>0</v>
      </c>
      <c r="V96" s="69">
        <f t="shared" si="170"/>
        <v>0</v>
      </c>
      <c r="W96" s="69">
        <f t="shared" si="170"/>
        <v>0</v>
      </c>
      <c r="X96" s="69">
        <f t="shared" si="170"/>
        <v>0</v>
      </c>
      <c r="Y96" s="69">
        <f t="shared" si="170"/>
        <v>0</v>
      </c>
      <c r="Z96" s="69">
        <f t="shared" si="170"/>
        <v>0</v>
      </c>
      <c r="AA96" s="69">
        <f t="shared" si="171"/>
        <v>0</v>
      </c>
      <c r="AB96" s="69">
        <f t="shared" si="171"/>
        <v>0</v>
      </c>
      <c r="AC96" s="69">
        <f t="shared" si="171"/>
        <v>0</v>
      </c>
      <c r="AD96" s="69">
        <f t="shared" si="171"/>
        <v>0</v>
      </c>
      <c r="AE96" s="69">
        <f t="shared" si="171"/>
        <v>0</v>
      </c>
      <c r="AF96" s="69">
        <f t="shared" si="171"/>
        <v>0</v>
      </c>
      <c r="AG96" s="69">
        <f t="shared" si="171"/>
        <v>0</v>
      </c>
      <c r="AH96" s="69">
        <f t="shared" si="171"/>
        <v>0</v>
      </c>
      <c r="AI96" s="69">
        <f t="shared" si="171"/>
        <v>0</v>
      </c>
      <c r="AJ96" s="73">
        <f t="shared" si="171"/>
        <v>0</v>
      </c>
      <c r="CB96" s="87">
        <f>IF('CRASH INPUT'!D15="EBLT",'CRASH INPUT'!B15,IF('CRASH INPUT'!D15="WBLT",'CRASH INPUT'!B15,0))</f>
        <v>0</v>
      </c>
      <c r="CC96" s="73"/>
      <c r="CD96" s="74">
        <f t="shared" si="172"/>
        <v>1</v>
      </c>
      <c r="CE96" s="69">
        <f t="shared" si="173"/>
        <v>0</v>
      </c>
      <c r="CF96" s="69">
        <f t="shared" si="173"/>
        <v>0</v>
      </c>
      <c r="CG96" s="69">
        <f t="shared" si="173"/>
        <v>0</v>
      </c>
      <c r="CH96" s="69">
        <f t="shared" si="173"/>
        <v>0</v>
      </c>
      <c r="CI96" s="69">
        <f t="shared" si="173"/>
        <v>0</v>
      </c>
      <c r="CJ96" s="69">
        <f t="shared" si="173"/>
        <v>0</v>
      </c>
      <c r="CK96" s="69">
        <f t="shared" si="173"/>
        <v>0</v>
      </c>
      <c r="CL96" s="69">
        <f t="shared" si="173"/>
        <v>0</v>
      </c>
      <c r="CM96" s="69">
        <f t="shared" si="173"/>
        <v>0</v>
      </c>
      <c r="CN96" s="69">
        <f t="shared" si="173"/>
        <v>0</v>
      </c>
      <c r="CO96" s="69">
        <f t="shared" si="174"/>
        <v>0</v>
      </c>
      <c r="CP96" s="69">
        <f t="shared" si="174"/>
        <v>0</v>
      </c>
      <c r="CQ96" s="69">
        <f t="shared" si="174"/>
        <v>0</v>
      </c>
      <c r="CR96" s="69">
        <f t="shared" si="174"/>
        <v>0</v>
      </c>
      <c r="CS96" s="69">
        <f t="shared" si="174"/>
        <v>0</v>
      </c>
      <c r="CT96" s="69">
        <f t="shared" si="174"/>
        <v>0</v>
      </c>
      <c r="CU96" s="69">
        <f t="shared" si="174"/>
        <v>0</v>
      </c>
      <c r="CV96" s="69">
        <f t="shared" si="174"/>
        <v>0</v>
      </c>
      <c r="CW96" s="69">
        <f t="shared" si="174"/>
        <v>0</v>
      </c>
      <c r="CX96" s="69">
        <f t="shared" si="174"/>
        <v>0</v>
      </c>
      <c r="CY96" s="69">
        <f t="shared" si="175"/>
        <v>0</v>
      </c>
      <c r="CZ96" s="69">
        <f t="shared" si="175"/>
        <v>0</v>
      </c>
      <c r="DA96" s="69">
        <f t="shared" si="175"/>
        <v>0</v>
      </c>
      <c r="DB96" s="69">
        <f t="shared" si="175"/>
        <v>0</v>
      </c>
      <c r="DC96" s="69">
        <f t="shared" si="175"/>
        <v>0</v>
      </c>
      <c r="DD96" s="69">
        <f t="shared" si="175"/>
        <v>0</v>
      </c>
      <c r="DE96" s="69">
        <f t="shared" si="175"/>
        <v>0</v>
      </c>
      <c r="DF96" s="69">
        <f t="shared" si="175"/>
        <v>0</v>
      </c>
      <c r="DG96" s="69">
        <f t="shared" si="175"/>
        <v>0</v>
      </c>
      <c r="DH96" s="73">
        <f t="shared" si="175"/>
        <v>0</v>
      </c>
    </row>
    <row r="97" spans="4:112" x14ac:dyDescent="0.3">
      <c r="D97" s="87">
        <f>IF('CRASH INPUT'!D16="NBLT",'CRASH INPUT'!B16,IF('CRASH INPUT'!D16="SBLT",'CRASH INPUT'!B16,0))</f>
        <v>0</v>
      </c>
      <c r="E97" s="73"/>
      <c r="F97" s="74">
        <f t="shared" si="168"/>
        <v>1</v>
      </c>
      <c r="G97" s="69">
        <f t="shared" si="169"/>
        <v>0</v>
      </c>
      <c r="H97" s="69">
        <f t="shared" si="169"/>
        <v>0</v>
      </c>
      <c r="I97" s="69">
        <f t="shared" si="169"/>
        <v>0</v>
      </c>
      <c r="J97" s="69">
        <f t="shared" si="169"/>
        <v>0</v>
      </c>
      <c r="K97" s="69">
        <f t="shared" si="169"/>
        <v>0</v>
      </c>
      <c r="L97" s="69">
        <f t="shared" si="169"/>
        <v>0</v>
      </c>
      <c r="M97" s="69">
        <f t="shared" si="169"/>
        <v>0</v>
      </c>
      <c r="N97" s="69">
        <f t="shared" si="169"/>
        <v>0</v>
      </c>
      <c r="O97" s="69">
        <f t="shared" si="169"/>
        <v>0</v>
      </c>
      <c r="P97" s="69">
        <f t="shared" si="169"/>
        <v>0</v>
      </c>
      <c r="Q97" s="69">
        <f t="shared" si="170"/>
        <v>0</v>
      </c>
      <c r="R97" s="69">
        <f t="shared" si="170"/>
        <v>0</v>
      </c>
      <c r="S97" s="69">
        <f t="shared" si="170"/>
        <v>0</v>
      </c>
      <c r="T97" s="69">
        <f t="shared" si="170"/>
        <v>0</v>
      </c>
      <c r="U97" s="69">
        <f t="shared" si="170"/>
        <v>0</v>
      </c>
      <c r="V97" s="69">
        <f t="shared" si="170"/>
        <v>0</v>
      </c>
      <c r="W97" s="69">
        <f t="shared" si="170"/>
        <v>0</v>
      </c>
      <c r="X97" s="69">
        <f t="shared" si="170"/>
        <v>0</v>
      </c>
      <c r="Y97" s="69">
        <f t="shared" si="170"/>
        <v>0</v>
      </c>
      <c r="Z97" s="69">
        <f t="shared" si="170"/>
        <v>0</v>
      </c>
      <c r="AA97" s="69">
        <f t="shared" si="171"/>
        <v>0</v>
      </c>
      <c r="AB97" s="69">
        <f t="shared" si="171"/>
        <v>0</v>
      </c>
      <c r="AC97" s="69">
        <f t="shared" si="171"/>
        <v>0</v>
      </c>
      <c r="AD97" s="69">
        <f t="shared" si="171"/>
        <v>0</v>
      </c>
      <c r="AE97" s="69">
        <f t="shared" si="171"/>
        <v>0</v>
      </c>
      <c r="AF97" s="69">
        <f t="shared" si="171"/>
        <v>0</v>
      </c>
      <c r="AG97" s="69">
        <f t="shared" si="171"/>
        <v>0</v>
      </c>
      <c r="AH97" s="69">
        <f t="shared" si="171"/>
        <v>0</v>
      </c>
      <c r="AI97" s="69">
        <f t="shared" si="171"/>
        <v>0</v>
      </c>
      <c r="AJ97" s="73">
        <f t="shared" si="171"/>
        <v>0</v>
      </c>
      <c r="CB97" s="87">
        <f>IF('CRASH INPUT'!D16="EBLT",'CRASH INPUT'!B16,IF('CRASH INPUT'!D16="WBLT",'CRASH INPUT'!B16,0))</f>
        <v>0</v>
      </c>
      <c r="CC97" s="73"/>
      <c r="CD97" s="74">
        <f t="shared" si="172"/>
        <v>1</v>
      </c>
      <c r="CE97" s="69">
        <f t="shared" si="173"/>
        <v>0</v>
      </c>
      <c r="CF97" s="69">
        <f t="shared" si="173"/>
        <v>0</v>
      </c>
      <c r="CG97" s="69">
        <f t="shared" si="173"/>
        <v>0</v>
      </c>
      <c r="CH97" s="69">
        <f t="shared" si="173"/>
        <v>0</v>
      </c>
      <c r="CI97" s="69">
        <f t="shared" si="173"/>
        <v>0</v>
      </c>
      <c r="CJ97" s="69">
        <f t="shared" si="173"/>
        <v>0</v>
      </c>
      <c r="CK97" s="69">
        <f t="shared" si="173"/>
        <v>0</v>
      </c>
      <c r="CL97" s="69">
        <f t="shared" si="173"/>
        <v>0</v>
      </c>
      <c r="CM97" s="69">
        <f t="shared" si="173"/>
        <v>0</v>
      </c>
      <c r="CN97" s="69">
        <f t="shared" si="173"/>
        <v>0</v>
      </c>
      <c r="CO97" s="69">
        <f t="shared" si="174"/>
        <v>0</v>
      </c>
      <c r="CP97" s="69">
        <f t="shared" si="174"/>
        <v>0</v>
      </c>
      <c r="CQ97" s="69">
        <f t="shared" si="174"/>
        <v>0</v>
      </c>
      <c r="CR97" s="69">
        <f t="shared" si="174"/>
        <v>0</v>
      </c>
      <c r="CS97" s="69">
        <f t="shared" si="174"/>
        <v>0</v>
      </c>
      <c r="CT97" s="69">
        <f t="shared" si="174"/>
        <v>0</v>
      </c>
      <c r="CU97" s="69">
        <f t="shared" si="174"/>
        <v>0</v>
      </c>
      <c r="CV97" s="69">
        <f t="shared" si="174"/>
        <v>0</v>
      </c>
      <c r="CW97" s="69">
        <f t="shared" si="174"/>
        <v>0</v>
      </c>
      <c r="CX97" s="69">
        <f t="shared" si="174"/>
        <v>0</v>
      </c>
      <c r="CY97" s="69">
        <f t="shared" si="175"/>
        <v>0</v>
      </c>
      <c r="CZ97" s="69">
        <f t="shared" si="175"/>
        <v>0</v>
      </c>
      <c r="DA97" s="69">
        <f t="shared" si="175"/>
        <v>0</v>
      </c>
      <c r="DB97" s="69">
        <f t="shared" si="175"/>
        <v>0</v>
      </c>
      <c r="DC97" s="69">
        <f t="shared" si="175"/>
        <v>0</v>
      </c>
      <c r="DD97" s="69">
        <f t="shared" si="175"/>
        <v>0</v>
      </c>
      <c r="DE97" s="69">
        <f t="shared" si="175"/>
        <v>0</v>
      </c>
      <c r="DF97" s="69">
        <f t="shared" si="175"/>
        <v>0</v>
      </c>
      <c r="DG97" s="69">
        <f t="shared" si="175"/>
        <v>0</v>
      </c>
      <c r="DH97" s="73">
        <f t="shared" si="175"/>
        <v>0</v>
      </c>
    </row>
    <row r="98" spans="4:112" x14ac:dyDescent="0.3">
      <c r="D98" s="87">
        <f>IF('CRASH INPUT'!D17="NBLT",'CRASH INPUT'!B17,IF('CRASH INPUT'!D17="SBLT",'CRASH INPUT'!B17,0))</f>
        <v>0</v>
      </c>
      <c r="E98" s="73"/>
      <c r="F98" s="74">
        <f t="shared" si="168"/>
        <v>1</v>
      </c>
      <c r="G98" s="69">
        <f t="shared" si="169"/>
        <v>0</v>
      </c>
      <c r="H98" s="69">
        <f t="shared" si="169"/>
        <v>0</v>
      </c>
      <c r="I98" s="69">
        <f t="shared" si="169"/>
        <v>0</v>
      </c>
      <c r="J98" s="69">
        <f t="shared" si="169"/>
        <v>0</v>
      </c>
      <c r="K98" s="69">
        <f t="shared" si="169"/>
        <v>0</v>
      </c>
      <c r="L98" s="69">
        <f t="shared" si="169"/>
        <v>0</v>
      </c>
      <c r="M98" s="69">
        <f t="shared" si="169"/>
        <v>0</v>
      </c>
      <c r="N98" s="69">
        <f t="shared" si="169"/>
        <v>0</v>
      </c>
      <c r="O98" s="69">
        <f t="shared" si="169"/>
        <v>0</v>
      </c>
      <c r="P98" s="69">
        <f t="shared" si="169"/>
        <v>0</v>
      </c>
      <c r="Q98" s="69">
        <f t="shared" si="170"/>
        <v>0</v>
      </c>
      <c r="R98" s="69">
        <f t="shared" si="170"/>
        <v>0</v>
      </c>
      <c r="S98" s="69">
        <f t="shared" si="170"/>
        <v>0</v>
      </c>
      <c r="T98" s="69">
        <f t="shared" si="170"/>
        <v>0</v>
      </c>
      <c r="U98" s="69">
        <f t="shared" si="170"/>
        <v>0</v>
      </c>
      <c r="V98" s="69">
        <f t="shared" si="170"/>
        <v>0</v>
      </c>
      <c r="W98" s="69">
        <f t="shared" si="170"/>
        <v>0</v>
      </c>
      <c r="X98" s="69">
        <f t="shared" si="170"/>
        <v>0</v>
      </c>
      <c r="Y98" s="69">
        <f t="shared" si="170"/>
        <v>0</v>
      </c>
      <c r="Z98" s="69">
        <f t="shared" si="170"/>
        <v>0</v>
      </c>
      <c r="AA98" s="69">
        <f t="shared" si="171"/>
        <v>0</v>
      </c>
      <c r="AB98" s="69">
        <f t="shared" si="171"/>
        <v>0</v>
      </c>
      <c r="AC98" s="69">
        <f t="shared" si="171"/>
        <v>0</v>
      </c>
      <c r="AD98" s="69">
        <f t="shared" si="171"/>
        <v>0</v>
      </c>
      <c r="AE98" s="69">
        <f t="shared" si="171"/>
        <v>0</v>
      </c>
      <c r="AF98" s="69">
        <f t="shared" si="171"/>
        <v>0</v>
      </c>
      <c r="AG98" s="69">
        <f t="shared" si="171"/>
        <v>0</v>
      </c>
      <c r="AH98" s="69">
        <f t="shared" si="171"/>
        <v>0</v>
      </c>
      <c r="AI98" s="69">
        <f t="shared" si="171"/>
        <v>0</v>
      </c>
      <c r="AJ98" s="73">
        <f t="shared" si="171"/>
        <v>0</v>
      </c>
      <c r="CB98" s="87">
        <f>IF('CRASH INPUT'!D17="EBLT",'CRASH INPUT'!B17,IF('CRASH INPUT'!D17="WBLT",'CRASH INPUT'!B17,0))</f>
        <v>0</v>
      </c>
      <c r="CC98" s="73"/>
      <c r="CD98" s="74">
        <f t="shared" si="172"/>
        <v>1</v>
      </c>
      <c r="CE98" s="69">
        <f t="shared" si="173"/>
        <v>0</v>
      </c>
      <c r="CF98" s="69">
        <f t="shared" si="173"/>
        <v>0</v>
      </c>
      <c r="CG98" s="69">
        <f t="shared" si="173"/>
        <v>0</v>
      </c>
      <c r="CH98" s="69">
        <f t="shared" si="173"/>
        <v>0</v>
      </c>
      <c r="CI98" s="69">
        <f t="shared" si="173"/>
        <v>0</v>
      </c>
      <c r="CJ98" s="69">
        <f t="shared" si="173"/>
        <v>0</v>
      </c>
      <c r="CK98" s="69">
        <f t="shared" si="173"/>
        <v>0</v>
      </c>
      <c r="CL98" s="69">
        <f t="shared" si="173"/>
        <v>0</v>
      </c>
      <c r="CM98" s="69">
        <f t="shared" si="173"/>
        <v>0</v>
      </c>
      <c r="CN98" s="69">
        <f t="shared" si="173"/>
        <v>0</v>
      </c>
      <c r="CO98" s="69">
        <f t="shared" si="174"/>
        <v>0</v>
      </c>
      <c r="CP98" s="69">
        <f t="shared" si="174"/>
        <v>0</v>
      </c>
      <c r="CQ98" s="69">
        <f t="shared" si="174"/>
        <v>0</v>
      </c>
      <c r="CR98" s="69">
        <f t="shared" si="174"/>
        <v>0</v>
      </c>
      <c r="CS98" s="69">
        <f t="shared" si="174"/>
        <v>0</v>
      </c>
      <c r="CT98" s="69">
        <f t="shared" si="174"/>
        <v>0</v>
      </c>
      <c r="CU98" s="69">
        <f t="shared" si="174"/>
        <v>0</v>
      </c>
      <c r="CV98" s="69">
        <f t="shared" si="174"/>
        <v>0</v>
      </c>
      <c r="CW98" s="69">
        <f t="shared" si="174"/>
        <v>0</v>
      </c>
      <c r="CX98" s="69">
        <f t="shared" si="174"/>
        <v>0</v>
      </c>
      <c r="CY98" s="69">
        <f t="shared" si="175"/>
        <v>0</v>
      </c>
      <c r="CZ98" s="69">
        <f t="shared" si="175"/>
        <v>0</v>
      </c>
      <c r="DA98" s="69">
        <f t="shared" si="175"/>
        <v>0</v>
      </c>
      <c r="DB98" s="69">
        <f t="shared" si="175"/>
        <v>0</v>
      </c>
      <c r="DC98" s="69">
        <f t="shared" si="175"/>
        <v>0</v>
      </c>
      <c r="DD98" s="69">
        <f t="shared" si="175"/>
        <v>0</v>
      </c>
      <c r="DE98" s="69">
        <f t="shared" si="175"/>
        <v>0</v>
      </c>
      <c r="DF98" s="69">
        <f t="shared" si="175"/>
        <v>0</v>
      </c>
      <c r="DG98" s="69">
        <f t="shared" si="175"/>
        <v>0</v>
      </c>
      <c r="DH98" s="73">
        <f t="shared" si="175"/>
        <v>0</v>
      </c>
    </row>
    <row r="99" spans="4:112" x14ac:dyDescent="0.3">
      <c r="D99" s="87">
        <f>IF('CRASH INPUT'!D18="NBLT",'CRASH INPUT'!B18,IF('CRASH INPUT'!D18="SBLT",'CRASH INPUT'!B18,0))</f>
        <v>0</v>
      </c>
      <c r="E99" s="73"/>
      <c r="F99" s="74">
        <f t="shared" si="168"/>
        <v>1</v>
      </c>
      <c r="G99" s="69">
        <f t="shared" si="169"/>
        <v>0</v>
      </c>
      <c r="H99" s="69">
        <f t="shared" si="169"/>
        <v>0</v>
      </c>
      <c r="I99" s="69">
        <f t="shared" si="169"/>
        <v>0</v>
      </c>
      <c r="J99" s="69">
        <f t="shared" si="169"/>
        <v>0</v>
      </c>
      <c r="K99" s="69">
        <f t="shared" si="169"/>
        <v>0</v>
      </c>
      <c r="L99" s="69">
        <f t="shared" si="169"/>
        <v>0</v>
      </c>
      <c r="M99" s="69">
        <f t="shared" si="169"/>
        <v>0</v>
      </c>
      <c r="N99" s="69">
        <f t="shared" si="169"/>
        <v>0</v>
      </c>
      <c r="O99" s="69">
        <f t="shared" si="169"/>
        <v>0</v>
      </c>
      <c r="P99" s="69">
        <f t="shared" si="169"/>
        <v>0</v>
      </c>
      <c r="Q99" s="69">
        <f t="shared" si="170"/>
        <v>0</v>
      </c>
      <c r="R99" s="69">
        <f t="shared" si="170"/>
        <v>0</v>
      </c>
      <c r="S99" s="69">
        <f t="shared" si="170"/>
        <v>0</v>
      </c>
      <c r="T99" s="69">
        <f t="shared" si="170"/>
        <v>0</v>
      </c>
      <c r="U99" s="69">
        <f t="shared" si="170"/>
        <v>0</v>
      </c>
      <c r="V99" s="69">
        <f t="shared" si="170"/>
        <v>0</v>
      </c>
      <c r="W99" s="69">
        <f t="shared" si="170"/>
        <v>0</v>
      </c>
      <c r="X99" s="69">
        <f t="shared" si="170"/>
        <v>0</v>
      </c>
      <c r="Y99" s="69">
        <f t="shared" si="170"/>
        <v>0</v>
      </c>
      <c r="Z99" s="69">
        <f t="shared" si="170"/>
        <v>0</v>
      </c>
      <c r="AA99" s="69">
        <f t="shared" si="171"/>
        <v>0</v>
      </c>
      <c r="AB99" s="69">
        <f t="shared" si="171"/>
        <v>0</v>
      </c>
      <c r="AC99" s="69">
        <f t="shared" si="171"/>
        <v>0</v>
      </c>
      <c r="AD99" s="69">
        <f t="shared" si="171"/>
        <v>0</v>
      </c>
      <c r="AE99" s="69">
        <f t="shared" si="171"/>
        <v>0</v>
      </c>
      <c r="AF99" s="69">
        <f t="shared" si="171"/>
        <v>0</v>
      </c>
      <c r="AG99" s="69">
        <f t="shared" si="171"/>
        <v>0</v>
      </c>
      <c r="AH99" s="69">
        <f t="shared" si="171"/>
        <v>0</v>
      </c>
      <c r="AI99" s="69">
        <f t="shared" si="171"/>
        <v>0</v>
      </c>
      <c r="AJ99" s="73">
        <f t="shared" si="171"/>
        <v>0</v>
      </c>
      <c r="CB99" s="87">
        <f>IF('CRASH INPUT'!D18="EBLT",'CRASH INPUT'!B18,IF('CRASH INPUT'!D18="WBLT",'CRASH INPUT'!B18,0))</f>
        <v>0</v>
      </c>
      <c r="CC99" s="73"/>
      <c r="CD99" s="74">
        <f t="shared" si="172"/>
        <v>1</v>
      </c>
      <c r="CE99" s="69">
        <f t="shared" si="173"/>
        <v>0</v>
      </c>
      <c r="CF99" s="69">
        <f t="shared" si="173"/>
        <v>0</v>
      </c>
      <c r="CG99" s="69">
        <f t="shared" si="173"/>
        <v>0</v>
      </c>
      <c r="CH99" s="69">
        <f t="shared" si="173"/>
        <v>0</v>
      </c>
      <c r="CI99" s="69">
        <f t="shared" si="173"/>
        <v>0</v>
      </c>
      <c r="CJ99" s="69">
        <f t="shared" si="173"/>
        <v>0</v>
      </c>
      <c r="CK99" s="69">
        <f t="shared" si="173"/>
        <v>0</v>
      </c>
      <c r="CL99" s="69">
        <f t="shared" si="173"/>
        <v>0</v>
      </c>
      <c r="CM99" s="69">
        <f t="shared" si="173"/>
        <v>0</v>
      </c>
      <c r="CN99" s="69">
        <f t="shared" si="173"/>
        <v>0</v>
      </c>
      <c r="CO99" s="69">
        <f t="shared" si="174"/>
        <v>0</v>
      </c>
      <c r="CP99" s="69">
        <f t="shared" si="174"/>
        <v>0</v>
      </c>
      <c r="CQ99" s="69">
        <f t="shared" si="174"/>
        <v>0</v>
      </c>
      <c r="CR99" s="69">
        <f t="shared" si="174"/>
        <v>0</v>
      </c>
      <c r="CS99" s="69">
        <f t="shared" si="174"/>
        <v>0</v>
      </c>
      <c r="CT99" s="69">
        <f t="shared" si="174"/>
        <v>0</v>
      </c>
      <c r="CU99" s="69">
        <f t="shared" si="174"/>
        <v>0</v>
      </c>
      <c r="CV99" s="69">
        <f t="shared" si="174"/>
        <v>0</v>
      </c>
      <c r="CW99" s="69">
        <f t="shared" si="174"/>
        <v>0</v>
      </c>
      <c r="CX99" s="69">
        <f t="shared" si="174"/>
        <v>0</v>
      </c>
      <c r="CY99" s="69">
        <f t="shared" si="175"/>
        <v>0</v>
      </c>
      <c r="CZ99" s="69">
        <f t="shared" si="175"/>
        <v>0</v>
      </c>
      <c r="DA99" s="69">
        <f t="shared" si="175"/>
        <v>0</v>
      </c>
      <c r="DB99" s="69">
        <f t="shared" si="175"/>
        <v>0</v>
      </c>
      <c r="DC99" s="69">
        <f t="shared" si="175"/>
        <v>0</v>
      </c>
      <c r="DD99" s="69">
        <f t="shared" si="175"/>
        <v>0</v>
      </c>
      <c r="DE99" s="69">
        <f t="shared" si="175"/>
        <v>0</v>
      </c>
      <c r="DF99" s="69">
        <f t="shared" si="175"/>
        <v>0</v>
      </c>
      <c r="DG99" s="69">
        <f t="shared" si="175"/>
        <v>0</v>
      </c>
      <c r="DH99" s="73">
        <f t="shared" si="175"/>
        <v>0</v>
      </c>
    </row>
    <row r="100" spans="4:112" x14ac:dyDescent="0.3">
      <c r="D100" s="87">
        <f>IF('CRASH INPUT'!D19="NBLT",'CRASH INPUT'!B19,IF('CRASH INPUT'!D19="SBLT",'CRASH INPUT'!B19,0))</f>
        <v>0</v>
      </c>
      <c r="E100" s="73"/>
      <c r="F100" s="74">
        <f t="shared" si="168"/>
        <v>1</v>
      </c>
      <c r="G100" s="69">
        <f t="shared" si="169"/>
        <v>0</v>
      </c>
      <c r="H100" s="69">
        <f t="shared" si="169"/>
        <v>0</v>
      </c>
      <c r="I100" s="69">
        <f t="shared" si="169"/>
        <v>0</v>
      </c>
      <c r="J100" s="69">
        <f t="shared" si="169"/>
        <v>0</v>
      </c>
      <c r="K100" s="69">
        <f t="shared" si="169"/>
        <v>0</v>
      </c>
      <c r="L100" s="69">
        <f t="shared" si="169"/>
        <v>0</v>
      </c>
      <c r="M100" s="69">
        <f t="shared" si="169"/>
        <v>0</v>
      </c>
      <c r="N100" s="69">
        <f t="shared" si="169"/>
        <v>0</v>
      </c>
      <c r="O100" s="69">
        <f t="shared" si="169"/>
        <v>0</v>
      </c>
      <c r="P100" s="69">
        <f t="shared" si="169"/>
        <v>0</v>
      </c>
      <c r="Q100" s="69">
        <f t="shared" si="170"/>
        <v>0</v>
      </c>
      <c r="R100" s="69">
        <f t="shared" si="170"/>
        <v>0</v>
      </c>
      <c r="S100" s="69">
        <f t="shared" si="170"/>
        <v>0</v>
      </c>
      <c r="T100" s="69">
        <f t="shared" si="170"/>
        <v>0</v>
      </c>
      <c r="U100" s="69">
        <f t="shared" si="170"/>
        <v>0</v>
      </c>
      <c r="V100" s="69">
        <f t="shared" si="170"/>
        <v>0</v>
      </c>
      <c r="W100" s="69">
        <f t="shared" si="170"/>
        <v>0</v>
      </c>
      <c r="X100" s="69">
        <f t="shared" si="170"/>
        <v>0</v>
      </c>
      <c r="Y100" s="69">
        <f t="shared" si="170"/>
        <v>0</v>
      </c>
      <c r="Z100" s="69">
        <f t="shared" si="170"/>
        <v>0</v>
      </c>
      <c r="AA100" s="69">
        <f t="shared" si="171"/>
        <v>0</v>
      </c>
      <c r="AB100" s="69">
        <f t="shared" si="171"/>
        <v>0</v>
      </c>
      <c r="AC100" s="69">
        <f t="shared" si="171"/>
        <v>0</v>
      </c>
      <c r="AD100" s="69">
        <f t="shared" si="171"/>
        <v>0</v>
      </c>
      <c r="AE100" s="69">
        <f t="shared" si="171"/>
        <v>0</v>
      </c>
      <c r="AF100" s="69">
        <f t="shared" si="171"/>
        <v>0</v>
      </c>
      <c r="AG100" s="69">
        <f t="shared" si="171"/>
        <v>0</v>
      </c>
      <c r="AH100" s="69">
        <f t="shared" si="171"/>
        <v>0</v>
      </c>
      <c r="AI100" s="69">
        <f t="shared" si="171"/>
        <v>0</v>
      </c>
      <c r="AJ100" s="73">
        <f t="shared" si="171"/>
        <v>0</v>
      </c>
      <c r="CB100" s="87">
        <f>IF('CRASH INPUT'!D19="EBLT",'CRASH INPUT'!B19,IF('CRASH INPUT'!D19="WBLT",'CRASH INPUT'!B19,0))</f>
        <v>0</v>
      </c>
      <c r="CC100" s="73"/>
      <c r="CD100" s="74">
        <f t="shared" si="172"/>
        <v>1</v>
      </c>
      <c r="CE100" s="69">
        <f t="shared" si="173"/>
        <v>0</v>
      </c>
      <c r="CF100" s="69">
        <f t="shared" si="173"/>
        <v>0</v>
      </c>
      <c r="CG100" s="69">
        <f t="shared" si="173"/>
        <v>0</v>
      </c>
      <c r="CH100" s="69">
        <f t="shared" si="173"/>
        <v>0</v>
      </c>
      <c r="CI100" s="69">
        <f t="shared" si="173"/>
        <v>0</v>
      </c>
      <c r="CJ100" s="69">
        <f t="shared" si="173"/>
        <v>0</v>
      </c>
      <c r="CK100" s="69">
        <f t="shared" si="173"/>
        <v>0</v>
      </c>
      <c r="CL100" s="69">
        <f t="shared" si="173"/>
        <v>0</v>
      </c>
      <c r="CM100" s="69">
        <f t="shared" si="173"/>
        <v>0</v>
      </c>
      <c r="CN100" s="69">
        <f t="shared" si="173"/>
        <v>0</v>
      </c>
      <c r="CO100" s="69">
        <f t="shared" si="174"/>
        <v>0</v>
      </c>
      <c r="CP100" s="69">
        <f t="shared" si="174"/>
        <v>0</v>
      </c>
      <c r="CQ100" s="69">
        <f t="shared" si="174"/>
        <v>0</v>
      </c>
      <c r="CR100" s="69">
        <f t="shared" si="174"/>
        <v>0</v>
      </c>
      <c r="CS100" s="69">
        <f t="shared" si="174"/>
        <v>0</v>
      </c>
      <c r="CT100" s="69">
        <f t="shared" si="174"/>
        <v>0</v>
      </c>
      <c r="CU100" s="69">
        <f t="shared" si="174"/>
        <v>0</v>
      </c>
      <c r="CV100" s="69">
        <f t="shared" si="174"/>
        <v>0</v>
      </c>
      <c r="CW100" s="69">
        <f t="shared" si="174"/>
        <v>0</v>
      </c>
      <c r="CX100" s="69">
        <f t="shared" si="174"/>
        <v>0</v>
      </c>
      <c r="CY100" s="69">
        <f t="shared" si="175"/>
        <v>0</v>
      </c>
      <c r="CZ100" s="69">
        <f t="shared" si="175"/>
        <v>0</v>
      </c>
      <c r="DA100" s="69">
        <f t="shared" si="175"/>
        <v>0</v>
      </c>
      <c r="DB100" s="69">
        <f t="shared" si="175"/>
        <v>0</v>
      </c>
      <c r="DC100" s="69">
        <f t="shared" si="175"/>
        <v>0</v>
      </c>
      <c r="DD100" s="69">
        <f t="shared" si="175"/>
        <v>0</v>
      </c>
      <c r="DE100" s="69">
        <f t="shared" si="175"/>
        <v>0</v>
      </c>
      <c r="DF100" s="69">
        <f t="shared" si="175"/>
        <v>0</v>
      </c>
      <c r="DG100" s="69">
        <f t="shared" si="175"/>
        <v>0</v>
      </c>
      <c r="DH100" s="73">
        <f t="shared" si="175"/>
        <v>0</v>
      </c>
    </row>
    <row r="101" spans="4:112" x14ac:dyDescent="0.3">
      <c r="D101" s="87">
        <f>IF('CRASH INPUT'!D20="NBLT",'CRASH INPUT'!B20,IF('CRASH INPUT'!D20="SBLT",'CRASH INPUT'!B20,0))</f>
        <v>0</v>
      </c>
      <c r="E101" s="73"/>
      <c r="F101" s="74">
        <f t="shared" si="168"/>
        <v>1</v>
      </c>
      <c r="G101" s="69">
        <f t="shared" ref="G101:P110" si="176">IF($F101=G$90, $D101, 0)</f>
        <v>0</v>
      </c>
      <c r="H101" s="69">
        <f t="shared" si="176"/>
        <v>0</v>
      </c>
      <c r="I101" s="69">
        <f t="shared" si="176"/>
        <v>0</v>
      </c>
      <c r="J101" s="69">
        <f t="shared" si="176"/>
        <v>0</v>
      </c>
      <c r="K101" s="69">
        <f t="shared" si="176"/>
        <v>0</v>
      </c>
      <c r="L101" s="69">
        <f t="shared" si="176"/>
        <v>0</v>
      </c>
      <c r="M101" s="69">
        <f t="shared" si="176"/>
        <v>0</v>
      </c>
      <c r="N101" s="69">
        <f t="shared" si="176"/>
        <v>0</v>
      </c>
      <c r="O101" s="69">
        <f t="shared" si="176"/>
        <v>0</v>
      </c>
      <c r="P101" s="69">
        <f t="shared" si="176"/>
        <v>0</v>
      </c>
      <c r="Q101" s="69">
        <f t="shared" ref="Q101:Z110" si="177">IF($F101=Q$90, $D101, 0)</f>
        <v>0</v>
      </c>
      <c r="R101" s="69">
        <f t="shared" si="177"/>
        <v>0</v>
      </c>
      <c r="S101" s="69">
        <f t="shared" si="177"/>
        <v>0</v>
      </c>
      <c r="T101" s="69">
        <f t="shared" si="177"/>
        <v>0</v>
      </c>
      <c r="U101" s="69">
        <f t="shared" si="177"/>
        <v>0</v>
      </c>
      <c r="V101" s="69">
        <f t="shared" si="177"/>
        <v>0</v>
      </c>
      <c r="W101" s="69">
        <f t="shared" si="177"/>
        <v>0</v>
      </c>
      <c r="X101" s="69">
        <f t="shared" si="177"/>
        <v>0</v>
      </c>
      <c r="Y101" s="69">
        <f t="shared" si="177"/>
        <v>0</v>
      </c>
      <c r="Z101" s="69">
        <f t="shared" si="177"/>
        <v>0</v>
      </c>
      <c r="AA101" s="69">
        <f t="shared" ref="AA101:AJ110" si="178">IF($F101=AA$90, $D101, 0)</f>
        <v>0</v>
      </c>
      <c r="AB101" s="69">
        <f t="shared" si="178"/>
        <v>0</v>
      </c>
      <c r="AC101" s="69">
        <f t="shared" si="178"/>
        <v>0</v>
      </c>
      <c r="AD101" s="69">
        <f t="shared" si="178"/>
        <v>0</v>
      </c>
      <c r="AE101" s="69">
        <f t="shared" si="178"/>
        <v>0</v>
      </c>
      <c r="AF101" s="69">
        <f t="shared" si="178"/>
        <v>0</v>
      </c>
      <c r="AG101" s="69">
        <f t="shared" si="178"/>
        <v>0</v>
      </c>
      <c r="AH101" s="69">
        <f t="shared" si="178"/>
        <v>0</v>
      </c>
      <c r="AI101" s="69">
        <f t="shared" si="178"/>
        <v>0</v>
      </c>
      <c r="AJ101" s="73">
        <f t="shared" si="178"/>
        <v>0</v>
      </c>
      <c r="CB101" s="87">
        <f>IF('CRASH INPUT'!D20="EBLT",'CRASH INPUT'!B20,IF('CRASH INPUT'!D20="WBLT",'CRASH INPUT'!B20,0))</f>
        <v>0</v>
      </c>
      <c r="CC101" s="73"/>
      <c r="CD101" s="74">
        <f t="shared" si="172"/>
        <v>1</v>
      </c>
      <c r="CE101" s="69">
        <f t="shared" ref="CE101:CN110" si="179">IF($CD101=CE$90, $CB101, 0)</f>
        <v>0</v>
      </c>
      <c r="CF101" s="69">
        <f t="shared" si="179"/>
        <v>0</v>
      </c>
      <c r="CG101" s="69">
        <f t="shared" si="179"/>
        <v>0</v>
      </c>
      <c r="CH101" s="69">
        <f t="shared" si="179"/>
        <v>0</v>
      </c>
      <c r="CI101" s="69">
        <f t="shared" si="179"/>
        <v>0</v>
      </c>
      <c r="CJ101" s="69">
        <f t="shared" si="179"/>
        <v>0</v>
      </c>
      <c r="CK101" s="69">
        <f t="shared" si="179"/>
        <v>0</v>
      </c>
      <c r="CL101" s="69">
        <f t="shared" si="179"/>
        <v>0</v>
      </c>
      <c r="CM101" s="69">
        <f t="shared" si="179"/>
        <v>0</v>
      </c>
      <c r="CN101" s="69">
        <f t="shared" si="179"/>
        <v>0</v>
      </c>
      <c r="CO101" s="69">
        <f t="shared" ref="CO101:CX110" si="180">IF($CD101=CO$90, $CB101, 0)</f>
        <v>0</v>
      </c>
      <c r="CP101" s="69">
        <f t="shared" si="180"/>
        <v>0</v>
      </c>
      <c r="CQ101" s="69">
        <f t="shared" si="180"/>
        <v>0</v>
      </c>
      <c r="CR101" s="69">
        <f t="shared" si="180"/>
        <v>0</v>
      </c>
      <c r="CS101" s="69">
        <f t="shared" si="180"/>
        <v>0</v>
      </c>
      <c r="CT101" s="69">
        <f t="shared" si="180"/>
        <v>0</v>
      </c>
      <c r="CU101" s="69">
        <f t="shared" si="180"/>
        <v>0</v>
      </c>
      <c r="CV101" s="69">
        <f t="shared" si="180"/>
        <v>0</v>
      </c>
      <c r="CW101" s="69">
        <f t="shared" si="180"/>
        <v>0</v>
      </c>
      <c r="CX101" s="69">
        <f t="shared" si="180"/>
        <v>0</v>
      </c>
      <c r="CY101" s="69">
        <f t="shared" ref="CY101:DH110" si="181">IF($CD101=CY$90, $CB101, 0)</f>
        <v>0</v>
      </c>
      <c r="CZ101" s="69">
        <f t="shared" si="181"/>
        <v>0</v>
      </c>
      <c r="DA101" s="69">
        <f t="shared" si="181"/>
        <v>0</v>
      </c>
      <c r="DB101" s="69">
        <f t="shared" si="181"/>
        <v>0</v>
      </c>
      <c r="DC101" s="69">
        <f t="shared" si="181"/>
        <v>0</v>
      </c>
      <c r="DD101" s="69">
        <f t="shared" si="181"/>
        <v>0</v>
      </c>
      <c r="DE101" s="69">
        <f t="shared" si="181"/>
        <v>0</v>
      </c>
      <c r="DF101" s="69">
        <f t="shared" si="181"/>
        <v>0</v>
      </c>
      <c r="DG101" s="69">
        <f t="shared" si="181"/>
        <v>0</v>
      </c>
      <c r="DH101" s="73">
        <f t="shared" si="181"/>
        <v>0</v>
      </c>
    </row>
    <row r="102" spans="4:112" x14ac:dyDescent="0.3">
      <c r="D102" s="87">
        <f>IF('CRASH INPUT'!D21="NBLT",'CRASH INPUT'!B21,IF('CRASH INPUT'!D21="SBLT",'CRASH INPUT'!B21,0))</f>
        <v>0</v>
      </c>
      <c r="E102" s="73"/>
      <c r="F102" s="74">
        <f t="shared" si="168"/>
        <v>1</v>
      </c>
      <c r="G102" s="69">
        <f t="shared" si="176"/>
        <v>0</v>
      </c>
      <c r="H102" s="69">
        <f t="shared" si="176"/>
        <v>0</v>
      </c>
      <c r="I102" s="69">
        <f t="shared" si="176"/>
        <v>0</v>
      </c>
      <c r="J102" s="69">
        <f t="shared" si="176"/>
        <v>0</v>
      </c>
      <c r="K102" s="69">
        <f t="shared" si="176"/>
        <v>0</v>
      </c>
      <c r="L102" s="69">
        <f t="shared" si="176"/>
        <v>0</v>
      </c>
      <c r="M102" s="69">
        <f t="shared" si="176"/>
        <v>0</v>
      </c>
      <c r="N102" s="69">
        <f t="shared" si="176"/>
        <v>0</v>
      </c>
      <c r="O102" s="69">
        <f t="shared" si="176"/>
        <v>0</v>
      </c>
      <c r="P102" s="69">
        <f t="shared" si="176"/>
        <v>0</v>
      </c>
      <c r="Q102" s="69">
        <f t="shared" si="177"/>
        <v>0</v>
      </c>
      <c r="R102" s="69">
        <f t="shared" si="177"/>
        <v>0</v>
      </c>
      <c r="S102" s="69">
        <f t="shared" si="177"/>
        <v>0</v>
      </c>
      <c r="T102" s="69">
        <f t="shared" si="177"/>
        <v>0</v>
      </c>
      <c r="U102" s="69">
        <f t="shared" si="177"/>
        <v>0</v>
      </c>
      <c r="V102" s="69">
        <f t="shared" si="177"/>
        <v>0</v>
      </c>
      <c r="W102" s="69">
        <f t="shared" si="177"/>
        <v>0</v>
      </c>
      <c r="X102" s="69">
        <f t="shared" si="177"/>
        <v>0</v>
      </c>
      <c r="Y102" s="69">
        <f t="shared" si="177"/>
        <v>0</v>
      </c>
      <c r="Z102" s="69">
        <f t="shared" si="177"/>
        <v>0</v>
      </c>
      <c r="AA102" s="69">
        <f t="shared" si="178"/>
        <v>0</v>
      </c>
      <c r="AB102" s="69">
        <f t="shared" si="178"/>
        <v>0</v>
      </c>
      <c r="AC102" s="69">
        <f t="shared" si="178"/>
        <v>0</v>
      </c>
      <c r="AD102" s="69">
        <f t="shared" si="178"/>
        <v>0</v>
      </c>
      <c r="AE102" s="69">
        <f t="shared" si="178"/>
        <v>0</v>
      </c>
      <c r="AF102" s="69">
        <f t="shared" si="178"/>
        <v>0</v>
      </c>
      <c r="AG102" s="69">
        <f t="shared" si="178"/>
        <v>0</v>
      </c>
      <c r="AH102" s="69">
        <f t="shared" si="178"/>
        <v>0</v>
      </c>
      <c r="AI102" s="69">
        <f t="shared" si="178"/>
        <v>0</v>
      </c>
      <c r="AJ102" s="73">
        <f t="shared" si="178"/>
        <v>0</v>
      </c>
      <c r="CB102" s="87">
        <f>IF('CRASH INPUT'!D21="EBLT",'CRASH INPUT'!B21,IF('CRASH INPUT'!D21="WBLT",'CRASH INPUT'!B21,0))</f>
        <v>0</v>
      </c>
      <c r="CC102" s="73"/>
      <c r="CD102" s="74">
        <f t="shared" si="172"/>
        <v>1</v>
      </c>
      <c r="CE102" s="69">
        <f t="shared" si="179"/>
        <v>0</v>
      </c>
      <c r="CF102" s="69">
        <f t="shared" si="179"/>
        <v>0</v>
      </c>
      <c r="CG102" s="69">
        <f t="shared" si="179"/>
        <v>0</v>
      </c>
      <c r="CH102" s="69">
        <f t="shared" si="179"/>
        <v>0</v>
      </c>
      <c r="CI102" s="69">
        <f t="shared" si="179"/>
        <v>0</v>
      </c>
      <c r="CJ102" s="69">
        <f t="shared" si="179"/>
        <v>0</v>
      </c>
      <c r="CK102" s="69">
        <f t="shared" si="179"/>
        <v>0</v>
      </c>
      <c r="CL102" s="69">
        <f t="shared" si="179"/>
        <v>0</v>
      </c>
      <c r="CM102" s="69">
        <f t="shared" si="179"/>
        <v>0</v>
      </c>
      <c r="CN102" s="69">
        <f t="shared" si="179"/>
        <v>0</v>
      </c>
      <c r="CO102" s="69">
        <f t="shared" si="180"/>
        <v>0</v>
      </c>
      <c r="CP102" s="69">
        <f t="shared" si="180"/>
        <v>0</v>
      </c>
      <c r="CQ102" s="69">
        <f t="shared" si="180"/>
        <v>0</v>
      </c>
      <c r="CR102" s="69">
        <f t="shared" si="180"/>
        <v>0</v>
      </c>
      <c r="CS102" s="69">
        <f t="shared" si="180"/>
        <v>0</v>
      </c>
      <c r="CT102" s="69">
        <f t="shared" si="180"/>
        <v>0</v>
      </c>
      <c r="CU102" s="69">
        <f t="shared" si="180"/>
        <v>0</v>
      </c>
      <c r="CV102" s="69">
        <f t="shared" si="180"/>
        <v>0</v>
      </c>
      <c r="CW102" s="69">
        <f t="shared" si="180"/>
        <v>0</v>
      </c>
      <c r="CX102" s="69">
        <f t="shared" si="180"/>
        <v>0</v>
      </c>
      <c r="CY102" s="69">
        <f t="shared" si="181"/>
        <v>0</v>
      </c>
      <c r="CZ102" s="69">
        <f t="shared" si="181"/>
        <v>0</v>
      </c>
      <c r="DA102" s="69">
        <f t="shared" si="181"/>
        <v>0</v>
      </c>
      <c r="DB102" s="69">
        <f t="shared" si="181"/>
        <v>0</v>
      </c>
      <c r="DC102" s="69">
        <f t="shared" si="181"/>
        <v>0</v>
      </c>
      <c r="DD102" s="69">
        <f t="shared" si="181"/>
        <v>0</v>
      </c>
      <c r="DE102" s="69">
        <f t="shared" si="181"/>
        <v>0</v>
      </c>
      <c r="DF102" s="69">
        <f t="shared" si="181"/>
        <v>0</v>
      </c>
      <c r="DG102" s="69">
        <f t="shared" si="181"/>
        <v>0</v>
      </c>
      <c r="DH102" s="73">
        <f t="shared" si="181"/>
        <v>0</v>
      </c>
    </row>
    <row r="103" spans="4:112" x14ac:dyDescent="0.3">
      <c r="D103" s="87">
        <f>IF('CRASH INPUT'!D22="NBLT",'CRASH INPUT'!B22,IF('CRASH INPUT'!D22="SBLT",'CRASH INPUT'!B22,0))</f>
        <v>0</v>
      </c>
      <c r="E103" s="73"/>
      <c r="F103" s="74">
        <f t="shared" si="168"/>
        <v>1</v>
      </c>
      <c r="G103" s="69">
        <f t="shared" si="176"/>
        <v>0</v>
      </c>
      <c r="H103" s="69">
        <f t="shared" si="176"/>
        <v>0</v>
      </c>
      <c r="I103" s="69">
        <f t="shared" si="176"/>
        <v>0</v>
      </c>
      <c r="J103" s="69">
        <f t="shared" si="176"/>
        <v>0</v>
      </c>
      <c r="K103" s="69">
        <f t="shared" si="176"/>
        <v>0</v>
      </c>
      <c r="L103" s="69">
        <f t="shared" si="176"/>
        <v>0</v>
      </c>
      <c r="M103" s="69">
        <f t="shared" si="176"/>
        <v>0</v>
      </c>
      <c r="N103" s="69">
        <f t="shared" si="176"/>
        <v>0</v>
      </c>
      <c r="O103" s="69">
        <f t="shared" si="176"/>
        <v>0</v>
      </c>
      <c r="P103" s="69">
        <f t="shared" si="176"/>
        <v>0</v>
      </c>
      <c r="Q103" s="69">
        <f t="shared" si="177"/>
        <v>0</v>
      </c>
      <c r="R103" s="69">
        <f t="shared" si="177"/>
        <v>0</v>
      </c>
      <c r="S103" s="69">
        <f t="shared" si="177"/>
        <v>0</v>
      </c>
      <c r="T103" s="69">
        <f t="shared" si="177"/>
        <v>0</v>
      </c>
      <c r="U103" s="69">
        <f t="shared" si="177"/>
        <v>0</v>
      </c>
      <c r="V103" s="69">
        <f t="shared" si="177"/>
        <v>0</v>
      </c>
      <c r="W103" s="69">
        <f t="shared" si="177"/>
        <v>0</v>
      </c>
      <c r="X103" s="69">
        <f t="shared" si="177"/>
        <v>0</v>
      </c>
      <c r="Y103" s="69">
        <f t="shared" si="177"/>
        <v>0</v>
      </c>
      <c r="Z103" s="69">
        <f t="shared" si="177"/>
        <v>0</v>
      </c>
      <c r="AA103" s="69">
        <f t="shared" si="178"/>
        <v>0</v>
      </c>
      <c r="AB103" s="69">
        <f t="shared" si="178"/>
        <v>0</v>
      </c>
      <c r="AC103" s="69">
        <f t="shared" si="178"/>
        <v>0</v>
      </c>
      <c r="AD103" s="69">
        <f t="shared" si="178"/>
        <v>0</v>
      </c>
      <c r="AE103" s="69">
        <f t="shared" si="178"/>
        <v>0</v>
      </c>
      <c r="AF103" s="69">
        <f t="shared" si="178"/>
        <v>0</v>
      </c>
      <c r="AG103" s="69">
        <f t="shared" si="178"/>
        <v>0</v>
      </c>
      <c r="AH103" s="69">
        <f t="shared" si="178"/>
        <v>0</v>
      </c>
      <c r="AI103" s="69">
        <f t="shared" si="178"/>
        <v>0</v>
      </c>
      <c r="AJ103" s="73">
        <f t="shared" si="178"/>
        <v>0</v>
      </c>
      <c r="CB103" s="87">
        <f>IF('CRASH INPUT'!D22="EBLT",'CRASH INPUT'!B22,IF('CRASH INPUT'!D22="WBLT",'CRASH INPUT'!B22,0))</f>
        <v>0</v>
      </c>
      <c r="CC103" s="73"/>
      <c r="CD103" s="74">
        <f t="shared" si="172"/>
        <v>1</v>
      </c>
      <c r="CE103" s="69">
        <f t="shared" si="179"/>
        <v>0</v>
      </c>
      <c r="CF103" s="69">
        <f t="shared" si="179"/>
        <v>0</v>
      </c>
      <c r="CG103" s="69">
        <f t="shared" si="179"/>
        <v>0</v>
      </c>
      <c r="CH103" s="69">
        <f t="shared" si="179"/>
        <v>0</v>
      </c>
      <c r="CI103" s="69">
        <f t="shared" si="179"/>
        <v>0</v>
      </c>
      <c r="CJ103" s="69">
        <f t="shared" si="179"/>
        <v>0</v>
      </c>
      <c r="CK103" s="69">
        <f t="shared" si="179"/>
        <v>0</v>
      </c>
      <c r="CL103" s="69">
        <f t="shared" si="179"/>
        <v>0</v>
      </c>
      <c r="CM103" s="69">
        <f t="shared" si="179"/>
        <v>0</v>
      </c>
      <c r="CN103" s="69">
        <f t="shared" si="179"/>
        <v>0</v>
      </c>
      <c r="CO103" s="69">
        <f t="shared" si="180"/>
        <v>0</v>
      </c>
      <c r="CP103" s="69">
        <f t="shared" si="180"/>
        <v>0</v>
      </c>
      <c r="CQ103" s="69">
        <f t="shared" si="180"/>
        <v>0</v>
      </c>
      <c r="CR103" s="69">
        <f t="shared" si="180"/>
        <v>0</v>
      </c>
      <c r="CS103" s="69">
        <f t="shared" si="180"/>
        <v>0</v>
      </c>
      <c r="CT103" s="69">
        <f t="shared" si="180"/>
        <v>0</v>
      </c>
      <c r="CU103" s="69">
        <f t="shared" si="180"/>
        <v>0</v>
      </c>
      <c r="CV103" s="69">
        <f t="shared" si="180"/>
        <v>0</v>
      </c>
      <c r="CW103" s="69">
        <f t="shared" si="180"/>
        <v>0</v>
      </c>
      <c r="CX103" s="69">
        <f t="shared" si="180"/>
        <v>0</v>
      </c>
      <c r="CY103" s="69">
        <f t="shared" si="181"/>
        <v>0</v>
      </c>
      <c r="CZ103" s="69">
        <f t="shared" si="181"/>
        <v>0</v>
      </c>
      <c r="DA103" s="69">
        <f t="shared" si="181"/>
        <v>0</v>
      </c>
      <c r="DB103" s="69">
        <f t="shared" si="181"/>
        <v>0</v>
      </c>
      <c r="DC103" s="69">
        <f t="shared" si="181"/>
        <v>0</v>
      </c>
      <c r="DD103" s="69">
        <f t="shared" si="181"/>
        <v>0</v>
      </c>
      <c r="DE103" s="69">
        <f t="shared" si="181"/>
        <v>0</v>
      </c>
      <c r="DF103" s="69">
        <f t="shared" si="181"/>
        <v>0</v>
      </c>
      <c r="DG103" s="69">
        <f t="shared" si="181"/>
        <v>0</v>
      </c>
      <c r="DH103" s="73">
        <f t="shared" si="181"/>
        <v>0</v>
      </c>
    </row>
    <row r="104" spans="4:112" x14ac:dyDescent="0.3">
      <c r="D104" s="87">
        <f>IF('CRASH INPUT'!D23="NBLT",'CRASH INPUT'!B23,IF('CRASH INPUT'!D23="SBLT",'CRASH INPUT'!B23,0))</f>
        <v>0</v>
      </c>
      <c r="E104" s="73"/>
      <c r="F104" s="74">
        <f t="shared" si="168"/>
        <v>1</v>
      </c>
      <c r="G104" s="69">
        <f t="shared" si="176"/>
        <v>0</v>
      </c>
      <c r="H104" s="69">
        <f t="shared" si="176"/>
        <v>0</v>
      </c>
      <c r="I104" s="69">
        <f t="shared" si="176"/>
        <v>0</v>
      </c>
      <c r="J104" s="69">
        <f t="shared" si="176"/>
        <v>0</v>
      </c>
      <c r="K104" s="69">
        <f t="shared" si="176"/>
        <v>0</v>
      </c>
      <c r="L104" s="69">
        <f t="shared" si="176"/>
        <v>0</v>
      </c>
      <c r="M104" s="69">
        <f t="shared" si="176"/>
        <v>0</v>
      </c>
      <c r="N104" s="69">
        <f t="shared" si="176"/>
        <v>0</v>
      </c>
      <c r="O104" s="69">
        <f t="shared" si="176"/>
        <v>0</v>
      </c>
      <c r="P104" s="69">
        <f t="shared" si="176"/>
        <v>0</v>
      </c>
      <c r="Q104" s="69">
        <f t="shared" si="177"/>
        <v>0</v>
      </c>
      <c r="R104" s="69">
        <f t="shared" si="177"/>
        <v>0</v>
      </c>
      <c r="S104" s="69">
        <f t="shared" si="177"/>
        <v>0</v>
      </c>
      <c r="T104" s="69">
        <f t="shared" si="177"/>
        <v>0</v>
      </c>
      <c r="U104" s="69">
        <f t="shared" si="177"/>
        <v>0</v>
      </c>
      <c r="V104" s="69">
        <f t="shared" si="177"/>
        <v>0</v>
      </c>
      <c r="W104" s="69">
        <f t="shared" si="177"/>
        <v>0</v>
      </c>
      <c r="X104" s="69">
        <f t="shared" si="177"/>
        <v>0</v>
      </c>
      <c r="Y104" s="69">
        <f t="shared" si="177"/>
        <v>0</v>
      </c>
      <c r="Z104" s="69">
        <f t="shared" si="177"/>
        <v>0</v>
      </c>
      <c r="AA104" s="69">
        <f t="shared" si="178"/>
        <v>0</v>
      </c>
      <c r="AB104" s="69">
        <f t="shared" si="178"/>
        <v>0</v>
      </c>
      <c r="AC104" s="69">
        <f t="shared" si="178"/>
        <v>0</v>
      </c>
      <c r="AD104" s="69">
        <f t="shared" si="178"/>
        <v>0</v>
      </c>
      <c r="AE104" s="69">
        <f t="shared" si="178"/>
        <v>0</v>
      </c>
      <c r="AF104" s="69">
        <f t="shared" si="178"/>
        <v>0</v>
      </c>
      <c r="AG104" s="69">
        <f t="shared" si="178"/>
        <v>0</v>
      </c>
      <c r="AH104" s="69">
        <f t="shared" si="178"/>
        <v>0</v>
      </c>
      <c r="AI104" s="69">
        <f t="shared" si="178"/>
        <v>0</v>
      </c>
      <c r="AJ104" s="73">
        <f t="shared" si="178"/>
        <v>0</v>
      </c>
      <c r="CB104" s="87">
        <f>IF('CRASH INPUT'!D23="EBLT",'CRASH INPUT'!B23,IF('CRASH INPUT'!D23="WBLT",'CRASH INPUT'!B23,0))</f>
        <v>0</v>
      </c>
      <c r="CC104" s="73"/>
      <c r="CD104" s="74">
        <f t="shared" si="172"/>
        <v>1</v>
      </c>
      <c r="CE104" s="69">
        <f t="shared" si="179"/>
        <v>0</v>
      </c>
      <c r="CF104" s="69">
        <f t="shared" si="179"/>
        <v>0</v>
      </c>
      <c r="CG104" s="69">
        <f t="shared" si="179"/>
        <v>0</v>
      </c>
      <c r="CH104" s="69">
        <f t="shared" si="179"/>
        <v>0</v>
      </c>
      <c r="CI104" s="69">
        <f t="shared" si="179"/>
        <v>0</v>
      </c>
      <c r="CJ104" s="69">
        <f t="shared" si="179"/>
        <v>0</v>
      </c>
      <c r="CK104" s="69">
        <f t="shared" si="179"/>
        <v>0</v>
      </c>
      <c r="CL104" s="69">
        <f t="shared" si="179"/>
        <v>0</v>
      </c>
      <c r="CM104" s="69">
        <f t="shared" si="179"/>
        <v>0</v>
      </c>
      <c r="CN104" s="69">
        <f t="shared" si="179"/>
        <v>0</v>
      </c>
      <c r="CO104" s="69">
        <f t="shared" si="180"/>
        <v>0</v>
      </c>
      <c r="CP104" s="69">
        <f t="shared" si="180"/>
        <v>0</v>
      </c>
      <c r="CQ104" s="69">
        <f t="shared" si="180"/>
        <v>0</v>
      </c>
      <c r="CR104" s="69">
        <f t="shared" si="180"/>
        <v>0</v>
      </c>
      <c r="CS104" s="69">
        <f t="shared" si="180"/>
        <v>0</v>
      </c>
      <c r="CT104" s="69">
        <f t="shared" si="180"/>
        <v>0</v>
      </c>
      <c r="CU104" s="69">
        <f t="shared" si="180"/>
        <v>0</v>
      </c>
      <c r="CV104" s="69">
        <f t="shared" si="180"/>
        <v>0</v>
      </c>
      <c r="CW104" s="69">
        <f t="shared" si="180"/>
        <v>0</v>
      </c>
      <c r="CX104" s="69">
        <f t="shared" si="180"/>
        <v>0</v>
      </c>
      <c r="CY104" s="69">
        <f t="shared" si="181"/>
        <v>0</v>
      </c>
      <c r="CZ104" s="69">
        <f t="shared" si="181"/>
        <v>0</v>
      </c>
      <c r="DA104" s="69">
        <f t="shared" si="181"/>
        <v>0</v>
      </c>
      <c r="DB104" s="69">
        <f t="shared" si="181"/>
        <v>0</v>
      </c>
      <c r="DC104" s="69">
        <f t="shared" si="181"/>
        <v>0</v>
      </c>
      <c r="DD104" s="69">
        <f t="shared" si="181"/>
        <v>0</v>
      </c>
      <c r="DE104" s="69">
        <f t="shared" si="181"/>
        <v>0</v>
      </c>
      <c r="DF104" s="69">
        <f t="shared" si="181"/>
        <v>0</v>
      </c>
      <c r="DG104" s="69">
        <f t="shared" si="181"/>
        <v>0</v>
      </c>
      <c r="DH104" s="73">
        <f t="shared" si="181"/>
        <v>0</v>
      </c>
    </row>
    <row r="105" spans="4:112" x14ac:dyDescent="0.3">
      <c r="D105" s="87">
        <f>IF('CRASH INPUT'!D24="NBLT",'CRASH INPUT'!B24,IF('CRASH INPUT'!D24="SBLT",'CRASH INPUT'!B24,0))</f>
        <v>0</v>
      </c>
      <c r="E105" s="73"/>
      <c r="F105" s="74">
        <f t="shared" si="168"/>
        <v>1</v>
      </c>
      <c r="G105" s="69">
        <f t="shared" si="176"/>
        <v>0</v>
      </c>
      <c r="H105" s="69">
        <f t="shared" si="176"/>
        <v>0</v>
      </c>
      <c r="I105" s="69">
        <f t="shared" si="176"/>
        <v>0</v>
      </c>
      <c r="J105" s="69">
        <f t="shared" si="176"/>
        <v>0</v>
      </c>
      <c r="K105" s="69">
        <f t="shared" si="176"/>
        <v>0</v>
      </c>
      <c r="L105" s="69">
        <f t="shared" si="176"/>
        <v>0</v>
      </c>
      <c r="M105" s="69">
        <f t="shared" si="176"/>
        <v>0</v>
      </c>
      <c r="N105" s="69">
        <f t="shared" si="176"/>
        <v>0</v>
      </c>
      <c r="O105" s="69">
        <f t="shared" si="176"/>
        <v>0</v>
      </c>
      <c r="P105" s="69">
        <f t="shared" si="176"/>
        <v>0</v>
      </c>
      <c r="Q105" s="69">
        <f t="shared" si="177"/>
        <v>0</v>
      </c>
      <c r="R105" s="69">
        <f t="shared" si="177"/>
        <v>0</v>
      </c>
      <c r="S105" s="69">
        <f t="shared" si="177"/>
        <v>0</v>
      </c>
      <c r="T105" s="69">
        <f t="shared" si="177"/>
        <v>0</v>
      </c>
      <c r="U105" s="69">
        <f t="shared" si="177"/>
        <v>0</v>
      </c>
      <c r="V105" s="69">
        <f t="shared" si="177"/>
        <v>0</v>
      </c>
      <c r="W105" s="69">
        <f t="shared" si="177"/>
        <v>0</v>
      </c>
      <c r="X105" s="69">
        <f t="shared" si="177"/>
        <v>0</v>
      </c>
      <c r="Y105" s="69">
        <f t="shared" si="177"/>
        <v>0</v>
      </c>
      <c r="Z105" s="69">
        <f t="shared" si="177"/>
        <v>0</v>
      </c>
      <c r="AA105" s="69">
        <f t="shared" si="178"/>
        <v>0</v>
      </c>
      <c r="AB105" s="69">
        <f t="shared" si="178"/>
        <v>0</v>
      </c>
      <c r="AC105" s="69">
        <f t="shared" si="178"/>
        <v>0</v>
      </c>
      <c r="AD105" s="69">
        <f t="shared" si="178"/>
        <v>0</v>
      </c>
      <c r="AE105" s="69">
        <f t="shared" si="178"/>
        <v>0</v>
      </c>
      <c r="AF105" s="69">
        <f t="shared" si="178"/>
        <v>0</v>
      </c>
      <c r="AG105" s="69">
        <f t="shared" si="178"/>
        <v>0</v>
      </c>
      <c r="AH105" s="69">
        <f t="shared" si="178"/>
        <v>0</v>
      </c>
      <c r="AI105" s="69">
        <f t="shared" si="178"/>
        <v>0</v>
      </c>
      <c r="AJ105" s="73">
        <f t="shared" si="178"/>
        <v>0</v>
      </c>
      <c r="CB105" s="87">
        <f>IF('CRASH INPUT'!D24="EBLT",'CRASH INPUT'!B24,IF('CRASH INPUT'!D24="WBLT",'CRASH INPUT'!B24,0))</f>
        <v>0</v>
      </c>
      <c r="CC105" s="73"/>
      <c r="CD105" s="74">
        <f t="shared" si="172"/>
        <v>1</v>
      </c>
      <c r="CE105" s="69">
        <f t="shared" si="179"/>
        <v>0</v>
      </c>
      <c r="CF105" s="69">
        <f t="shared" si="179"/>
        <v>0</v>
      </c>
      <c r="CG105" s="69">
        <f t="shared" si="179"/>
        <v>0</v>
      </c>
      <c r="CH105" s="69">
        <f t="shared" si="179"/>
        <v>0</v>
      </c>
      <c r="CI105" s="69">
        <f t="shared" si="179"/>
        <v>0</v>
      </c>
      <c r="CJ105" s="69">
        <f t="shared" si="179"/>
        <v>0</v>
      </c>
      <c r="CK105" s="69">
        <f t="shared" si="179"/>
        <v>0</v>
      </c>
      <c r="CL105" s="69">
        <f t="shared" si="179"/>
        <v>0</v>
      </c>
      <c r="CM105" s="69">
        <f t="shared" si="179"/>
        <v>0</v>
      </c>
      <c r="CN105" s="69">
        <f t="shared" si="179"/>
        <v>0</v>
      </c>
      <c r="CO105" s="69">
        <f t="shared" si="180"/>
        <v>0</v>
      </c>
      <c r="CP105" s="69">
        <f t="shared" si="180"/>
        <v>0</v>
      </c>
      <c r="CQ105" s="69">
        <f t="shared" si="180"/>
        <v>0</v>
      </c>
      <c r="CR105" s="69">
        <f t="shared" si="180"/>
        <v>0</v>
      </c>
      <c r="CS105" s="69">
        <f t="shared" si="180"/>
        <v>0</v>
      </c>
      <c r="CT105" s="69">
        <f t="shared" si="180"/>
        <v>0</v>
      </c>
      <c r="CU105" s="69">
        <f t="shared" si="180"/>
        <v>0</v>
      </c>
      <c r="CV105" s="69">
        <f t="shared" si="180"/>
        <v>0</v>
      </c>
      <c r="CW105" s="69">
        <f t="shared" si="180"/>
        <v>0</v>
      </c>
      <c r="CX105" s="69">
        <f t="shared" si="180"/>
        <v>0</v>
      </c>
      <c r="CY105" s="69">
        <f t="shared" si="181"/>
        <v>0</v>
      </c>
      <c r="CZ105" s="69">
        <f t="shared" si="181"/>
        <v>0</v>
      </c>
      <c r="DA105" s="69">
        <f t="shared" si="181"/>
        <v>0</v>
      </c>
      <c r="DB105" s="69">
        <f t="shared" si="181"/>
        <v>0</v>
      </c>
      <c r="DC105" s="69">
        <f t="shared" si="181"/>
        <v>0</v>
      </c>
      <c r="DD105" s="69">
        <f t="shared" si="181"/>
        <v>0</v>
      </c>
      <c r="DE105" s="69">
        <f t="shared" si="181"/>
        <v>0</v>
      </c>
      <c r="DF105" s="69">
        <f t="shared" si="181"/>
        <v>0</v>
      </c>
      <c r="DG105" s="69">
        <f t="shared" si="181"/>
        <v>0</v>
      </c>
      <c r="DH105" s="73">
        <f t="shared" si="181"/>
        <v>0</v>
      </c>
    </row>
    <row r="106" spans="4:112" x14ac:dyDescent="0.3">
      <c r="D106" s="87">
        <f>IF('CRASH INPUT'!D25="NBLT",'CRASH INPUT'!B25,IF('CRASH INPUT'!D25="SBLT",'CRASH INPUT'!B25,0))</f>
        <v>0</v>
      </c>
      <c r="E106" s="73"/>
      <c r="F106" s="74">
        <f t="shared" si="168"/>
        <v>1</v>
      </c>
      <c r="G106" s="69">
        <f t="shared" si="176"/>
        <v>0</v>
      </c>
      <c r="H106" s="69">
        <f t="shared" si="176"/>
        <v>0</v>
      </c>
      <c r="I106" s="69">
        <f t="shared" si="176"/>
        <v>0</v>
      </c>
      <c r="J106" s="69">
        <f t="shared" si="176"/>
        <v>0</v>
      </c>
      <c r="K106" s="69">
        <f t="shared" si="176"/>
        <v>0</v>
      </c>
      <c r="L106" s="69">
        <f t="shared" si="176"/>
        <v>0</v>
      </c>
      <c r="M106" s="69">
        <f t="shared" si="176"/>
        <v>0</v>
      </c>
      <c r="N106" s="69">
        <f t="shared" si="176"/>
        <v>0</v>
      </c>
      <c r="O106" s="69">
        <f t="shared" si="176"/>
        <v>0</v>
      </c>
      <c r="P106" s="69">
        <f t="shared" si="176"/>
        <v>0</v>
      </c>
      <c r="Q106" s="69">
        <f t="shared" si="177"/>
        <v>0</v>
      </c>
      <c r="R106" s="69">
        <f t="shared" si="177"/>
        <v>0</v>
      </c>
      <c r="S106" s="69">
        <f t="shared" si="177"/>
        <v>0</v>
      </c>
      <c r="T106" s="69">
        <f t="shared" si="177"/>
        <v>0</v>
      </c>
      <c r="U106" s="69">
        <f t="shared" si="177"/>
        <v>0</v>
      </c>
      <c r="V106" s="69">
        <f t="shared" si="177"/>
        <v>0</v>
      </c>
      <c r="W106" s="69">
        <f t="shared" si="177"/>
        <v>0</v>
      </c>
      <c r="X106" s="69">
        <f t="shared" si="177"/>
        <v>0</v>
      </c>
      <c r="Y106" s="69">
        <f t="shared" si="177"/>
        <v>0</v>
      </c>
      <c r="Z106" s="69">
        <f t="shared" si="177"/>
        <v>0</v>
      </c>
      <c r="AA106" s="69">
        <f t="shared" si="178"/>
        <v>0</v>
      </c>
      <c r="AB106" s="69">
        <f t="shared" si="178"/>
        <v>0</v>
      </c>
      <c r="AC106" s="69">
        <f t="shared" si="178"/>
        <v>0</v>
      </c>
      <c r="AD106" s="69">
        <f t="shared" si="178"/>
        <v>0</v>
      </c>
      <c r="AE106" s="69">
        <f t="shared" si="178"/>
        <v>0</v>
      </c>
      <c r="AF106" s="69">
        <f t="shared" si="178"/>
        <v>0</v>
      </c>
      <c r="AG106" s="69">
        <f t="shared" si="178"/>
        <v>0</v>
      </c>
      <c r="AH106" s="69">
        <f t="shared" si="178"/>
        <v>0</v>
      </c>
      <c r="AI106" s="69">
        <f t="shared" si="178"/>
        <v>0</v>
      </c>
      <c r="AJ106" s="73">
        <f t="shared" si="178"/>
        <v>0</v>
      </c>
      <c r="CB106" s="87">
        <f>IF('CRASH INPUT'!D25="EBLT",'CRASH INPUT'!B25,IF('CRASH INPUT'!D25="WBLT",'CRASH INPUT'!B25,0))</f>
        <v>0</v>
      </c>
      <c r="CC106" s="73"/>
      <c r="CD106" s="74">
        <f t="shared" si="172"/>
        <v>1</v>
      </c>
      <c r="CE106" s="69">
        <f t="shared" si="179"/>
        <v>0</v>
      </c>
      <c r="CF106" s="69">
        <f t="shared" si="179"/>
        <v>0</v>
      </c>
      <c r="CG106" s="69">
        <f t="shared" si="179"/>
        <v>0</v>
      </c>
      <c r="CH106" s="69">
        <f t="shared" si="179"/>
        <v>0</v>
      </c>
      <c r="CI106" s="69">
        <f t="shared" si="179"/>
        <v>0</v>
      </c>
      <c r="CJ106" s="69">
        <f t="shared" si="179"/>
        <v>0</v>
      </c>
      <c r="CK106" s="69">
        <f t="shared" si="179"/>
        <v>0</v>
      </c>
      <c r="CL106" s="69">
        <f t="shared" si="179"/>
        <v>0</v>
      </c>
      <c r="CM106" s="69">
        <f t="shared" si="179"/>
        <v>0</v>
      </c>
      <c r="CN106" s="69">
        <f t="shared" si="179"/>
        <v>0</v>
      </c>
      <c r="CO106" s="69">
        <f t="shared" si="180"/>
        <v>0</v>
      </c>
      <c r="CP106" s="69">
        <f t="shared" si="180"/>
        <v>0</v>
      </c>
      <c r="CQ106" s="69">
        <f t="shared" si="180"/>
        <v>0</v>
      </c>
      <c r="CR106" s="69">
        <f t="shared" si="180"/>
        <v>0</v>
      </c>
      <c r="CS106" s="69">
        <f t="shared" si="180"/>
        <v>0</v>
      </c>
      <c r="CT106" s="69">
        <f t="shared" si="180"/>
        <v>0</v>
      </c>
      <c r="CU106" s="69">
        <f t="shared" si="180"/>
        <v>0</v>
      </c>
      <c r="CV106" s="69">
        <f t="shared" si="180"/>
        <v>0</v>
      </c>
      <c r="CW106" s="69">
        <f t="shared" si="180"/>
        <v>0</v>
      </c>
      <c r="CX106" s="69">
        <f t="shared" si="180"/>
        <v>0</v>
      </c>
      <c r="CY106" s="69">
        <f t="shared" si="181"/>
        <v>0</v>
      </c>
      <c r="CZ106" s="69">
        <f t="shared" si="181"/>
        <v>0</v>
      </c>
      <c r="DA106" s="69">
        <f t="shared" si="181"/>
        <v>0</v>
      </c>
      <c r="DB106" s="69">
        <f t="shared" si="181"/>
        <v>0</v>
      </c>
      <c r="DC106" s="69">
        <f t="shared" si="181"/>
        <v>0</v>
      </c>
      <c r="DD106" s="69">
        <f t="shared" si="181"/>
        <v>0</v>
      </c>
      <c r="DE106" s="69">
        <f t="shared" si="181"/>
        <v>0</v>
      </c>
      <c r="DF106" s="69">
        <f t="shared" si="181"/>
        <v>0</v>
      </c>
      <c r="DG106" s="69">
        <f t="shared" si="181"/>
        <v>0</v>
      </c>
      <c r="DH106" s="73">
        <f t="shared" si="181"/>
        <v>0</v>
      </c>
    </row>
    <row r="107" spans="4:112" x14ac:dyDescent="0.3">
      <c r="D107" s="87">
        <f>IF('CRASH INPUT'!D26="NBLT",'CRASH INPUT'!B26,IF('CRASH INPUT'!D26="SBLT",'CRASH INPUT'!B26,0))</f>
        <v>0</v>
      </c>
      <c r="E107" s="73"/>
      <c r="F107" s="74">
        <f t="shared" si="168"/>
        <v>1</v>
      </c>
      <c r="G107" s="69">
        <f t="shared" si="176"/>
        <v>0</v>
      </c>
      <c r="H107" s="69">
        <f t="shared" si="176"/>
        <v>0</v>
      </c>
      <c r="I107" s="69">
        <f t="shared" si="176"/>
        <v>0</v>
      </c>
      <c r="J107" s="69">
        <f t="shared" si="176"/>
        <v>0</v>
      </c>
      <c r="K107" s="69">
        <f t="shared" si="176"/>
        <v>0</v>
      </c>
      <c r="L107" s="69">
        <f t="shared" si="176"/>
        <v>0</v>
      </c>
      <c r="M107" s="69">
        <f t="shared" si="176"/>
        <v>0</v>
      </c>
      <c r="N107" s="69">
        <f t="shared" si="176"/>
        <v>0</v>
      </c>
      <c r="O107" s="69">
        <f t="shared" si="176"/>
        <v>0</v>
      </c>
      <c r="P107" s="69">
        <f t="shared" si="176"/>
        <v>0</v>
      </c>
      <c r="Q107" s="69">
        <f t="shared" si="177"/>
        <v>0</v>
      </c>
      <c r="R107" s="69">
        <f t="shared" si="177"/>
        <v>0</v>
      </c>
      <c r="S107" s="69">
        <f t="shared" si="177"/>
        <v>0</v>
      </c>
      <c r="T107" s="69">
        <f t="shared" si="177"/>
        <v>0</v>
      </c>
      <c r="U107" s="69">
        <f t="shared" si="177"/>
        <v>0</v>
      </c>
      <c r="V107" s="69">
        <f t="shared" si="177"/>
        <v>0</v>
      </c>
      <c r="W107" s="69">
        <f t="shared" si="177"/>
        <v>0</v>
      </c>
      <c r="X107" s="69">
        <f t="shared" si="177"/>
        <v>0</v>
      </c>
      <c r="Y107" s="69">
        <f t="shared" si="177"/>
        <v>0</v>
      </c>
      <c r="Z107" s="69">
        <f t="shared" si="177"/>
        <v>0</v>
      </c>
      <c r="AA107" s="69">
        <f t="shared" si="178"/>
        <v>0</v>
      </c>
      <c r="AB107" s="69">
        <f t="shared" si="178"/>
        <v>0</v>
      </c>
      <c r="AC107" s="69">
        <f t="shared" si="178"/>
        <v>0</v>
      </c>
      <c r="AD107" s="69">
        <f t="shared" si="178"/>
        <v>0</v>
      </c>
      <c r="AE107" s="69">
        <f t="shared" si="178"/>
        <v>0</v>
      </c>
      <c r="AF107" s="69">
        <f t="shared" si="178"/>
        <v>0</v>
      </c>
      <c r="AG107" s="69">
        <f t="shared" si="178"/>
        <v>0</v>
      </c>
      <c r="AH107" s="69">
        <f t="shared" si="178"/>
        <v>0</v>
      </c>
      <c r="AI107" s="69">
        <f t="shared" si="178"/>
        <v>0</v>
      </c>
      <c r="AJ107" s="73">
        <f t="shared" si="178"/>
        <v>0</v>
      </c>
      <c r="CB107" s="87">
        <f>IF('CRASH INPUT'!D26="EBLT",'CRASH INPUT'!B26,IF('CRASH INPUT'!D26="WBLT",'CRASH INPUT'!B26,0))</f>
        <v>0</v>
      </c>
      <c r="CC107" s="73"/>
      <c r="CD107" s="74">
        <f t="shared" si="172"/>
        <v>1</v>
      </c>
      <c r="CE107" s="69">
        <f t="shared" si="179"/>
        <v>0</v>
      </c>
      <c r="CF107" s="69">
        <f t="shared" si="179"/>
        <v>0</v>
      </c>
      <c r="CG107" s="69">
        <f t="shared" si="179"/>
        <v>0</v>
      </c>
      <c r="CH107" s="69">
        <f t="shared" si="179"/>
        <v>0</v>
      </c>
      <c r="CI107" s="69">
        <f t="shared" si="179"/>
        <v>0</v>
      </c>
      <c r="CJ107" s="69">
        <f t="shared" si="179"/>
        <v>0</v>
      </c>
      <c r="CK107" s="69">
        <f t="shared" si="179"/>
        <v>0</v>
      </c>
      <c r="CL107" s="69">
        <f t="shared" si="179"/>
        <v>0</v>
      </c>
      <c r="CM107" s="69">
        <f t="shared" si="179"/>
        <v>0</v>
      </c>
      <c r="CN107" s="69">
        <f t="shared" si="179"/>
        <v>0</v>
      </c>
      <c r="CO107" s="69">
        <f t="shared" si="180"/>
        <v>0</v>
      </c>
      <c r="CP107" s="69">
        <f t="shared" si="180"/>
        <v>0</v>
      </c>
      <c r="CQ107" s="69">
        <f t="shared" si="180"/>
        <v>0</v>
      </c>
      <c r="CR107" s="69">
        <f t="shared" si="180"/>
        <v>0</v>
      </c>
      <c r="CS107" s="69">
        <f t="shared" si="180"/>
        <v>0</v>
      </c>
      <c r="CT107" s="69">
        <f t="shared" si="180"/>
        <v>0</v>
      </c>
      <c r="CU107" s="69">
        <f t="shared" si="180"/>
        <v>0</v>
      </c>
      <c r="CV107" s="69">
        <f t="shared" si="180"/>
        <v>0</v>
      </c>
      <c r="CW107" s="69">
        <f t="shared" si="180"/>
        <v>0</v>
      </c>
      <c r="CX107" s="69">
        <f t="shared" si="180"/>
        <v>0</v>
      </c>
      <c r="CY107" s="69">
        <f t="shared" si="181"/>
        <v>0</v>
      </c>
      <c r="CZ107" s="69">
        <f t="shared" si="181"/>
        <v>0</v>
      </c>
      <c r="DA107" s="69">
        <f t="shared" si="181"/>
        <v>0</v>
      </c>
      <c r="DB107" s="69">
        <f t="shared" si="181"/>
        <v>0</v>
      </c>
      <c r="DC107" s="69">
        <f t="shared" si="181"/>
        <v>0</v>
      </c>
      <c r="DD107" s="69">
        <f t="shared" si="181"/>
        <v>0</v>
      </c>
      <c r="DE107" s="69">
        <f t="shared" si="181"/>
        <v>0</v>
      </c>
      <c r="DF107" s="69">
        <f t="shared" si="181"/>
        <v>0</v>
      </c>
      <c r="DG107" s="69">
        <f t="shared" si="181"/>
        <v>0</v>
      </c>
      <c r="DH107" s="73">
        <f t="shared" si="181"/>
        <v>0</v>
      </c>
    </row>
    <row r="108" spans="4:112" x14ac:dyDescent="0.3">
      <c r="D108" s="87">
        <f>IF('CRASH INPUT'!D27="NBLT",'CRASH INPUT'!B27,IF('CRASH INPUT'!D27="SBLT",'CRASH INPUT'!B27,0))</f>
        <v>0</v>
      </c>
      <c r="E108" s="73"/>
      <c r="F108" s="74">
        <f t="shared" si="168"/>
        <v>1</v>
      </c>
      <c r="G108" s="69">
        <f t="shared" si="176"/>
        <v>0</v>
      </c>
      <c r="H108" s="69">
        <f t="shared" si="176"/>
        <v>0</v>
      </c>
      <c r="I108" s="69">
        <f t="shared" si="176"/>
        <v>0</v>
      </c>
      <c r="J108" s="69">
        <f t="shared" si="176"/>
        <v>0</v>
      </c>
      <c r="K108" s="69">
        <f t="shared" si="176"/>
        <v>0</v>
      </c>
      <c r="L108" s="69">
        <f t="shared" si="176"/>
        <v>0</v>
      </c>
      <c r="M108" s="69">
        <f t="shared" si="176"/>
        <v>0</v>
      </c>
      <c r="N108" s="69">
        <f t="shared" si="176"/>
        <v>0</v>
      </c>
      <c r="O108" s="69">
        <f t="shared" si="176"/>
        <v>0</v>
      </c>
      <c r="P108" s="69">
        <f t="shared" si="176"/>
        <v>0</v>
      </c>
      <c r="Q108" s="69">
        <f t="shared" si="177"/>
        <v>0</v>
      </c>
      <c r="R108" s="69">
        <f t="shared" si="177"/>
        <v>0</v>
      </c>
      <c r="S108" s="69">
        <f t="shared" si="177"/>
        <v>0</v>
      </c>
      <c r="T108" s="69">
        <f t="shared" si="177"/>
        <v>0</v>
      </c>
      <c r="U108" s="69">
        <f t="shared" si="177"/>
        <v>0</v>
      </c>
      <c r="V108" s="69">
        <f t="shared" si="177"/>
        <v>0</v>
      </c>
      <c r="W108" s="69">
        <f t="shared" si="177"/>
        <v>0</v>
      </c>
      <c r="X108" s="69">
        <f t="shared" si="177"/>
        <v>0</v>
      </c>
      <c r="Y108" s="69">
        <f t="shared" si="177"/>
        <v>0</v>
      </c>
      <c r="Z108" s="69">
        <f t="shared" si="177"/>
        <v>0</v>
      </c>
      <c r="AA108" s="69">
        <f t="shared" si="178"/>
        <v>0</v>
      </c>
      <c r="AB108" s="69">
        <f t="shared" si="178"/>
        <v>0</v>
      </c>
      <c r="AC108" s="69">
        <f t="shared" si="178"/>
        <v>0</v>
      </c>
      <c r="AD108" s="69">
        <f t="shared" si="178"/>
        <v>0</v>
      </c>
      <c r="AE108" s="69">
        <f t="shared" si="178"/>
        <v>0</v>
      </c>
      <c r="AF108" s="69">
        <f t="shared" si="178"/>
        <v>0</v>
      </c>
      <c r="AG108" s="69">
        <f t="shared" si="178"/>
        <v>0</v>
      </c>
      <c r="AH108" s="69">
        <f t="shared" si="178"/>
        <v>0</v>
      </c>
      <c r="AI108" s="69">
        <f t="shared" si="178"/>
        <v>0</v>
      </c>
      <c r="AJ108" s="73">
        <f t="shared" si="178"/>
        <v>0</v>
      </c>
      <c r="CB108" s="87">
        <f>IF('CRASH INPUT'!D27="EBLT",'CRASH INPUT'!B27,IF('CRASH INPUT'!D27="WBLT",'CRASH INPUT'!B27,0))</f>
        <v>0</v>
      </c>
      <c r="CC108" s="73"/>
      <c r="CD108" s="74">
        <f t="shared" si="172"/>
        <v>1</v>
      </c>
      <c r="CE108" s="69">
        <f t="shared" si="179"/>
        <v>0</v>
      </c>
      <c r="CF108" s="69">
        <f t="shared" si="179"/>
        <v>0</v>
      </c>
      <c r="CG108" s="69">
        <f t="shared" si="179"/>
        <v>0</v>
      </c>
      <c r="CH108" s="69">
        <f t="shared" si="179"/>
        <v>0</v>
      </c>
      <c r="CI108" s="69">
        <f t="shared" si="179"/>
        <v>0</v>
      </c>
      <c r="CJ108" s="69">
        <f t="shared" si="179"/>
        <v>0</v>
      </c>
      <c r="CK108" s="69">
        <f t="shared" si="179"/>
        <v>0</v>
      </c>
      <c r="CL108" s="69">
        <f t="shared" si="179"/>
        <v>0</v>
      </c>
      <c r="CM108" s="69">
        <f t="shared" si="179"/>
        <v>0</v>
      </c>
      <c r="CN108" s="69">
        <f t="shared" si="179"/>
        <v>0</v>
      </c>
      <c r="CO108" s="69">
        <f t="shared" si="180"/>
        <v>0</v>
      </c>
      <c r="CP108" s="69">
        <f t="shared" si="180"/>
        <v>0</v>
      </c>
      <c r="CQ108" s="69">
        <f t="shared" si="180"/>
        <v>0</v>
      </c>
      <c r="CR108" s="69">
        <f t="shared" si="180"/>
        <v>0</v>
      </c>
      <c r="CS108" s="69">
        <f t="shared" si="180"/>
        <v>0</v>
      </c>
      <c r="CT108" s="69">
        <f t="shared" si="180"/>
        <v>0</v>
      </c>
      <c r="CU108" s="69">
        <f t="shared" si="180"/>
        <v>0</v>
      </c>
      <c r="CV108" s="69">
        <f t="shared" si="180"/>
        <v>0</v>
      </c>
      <c r="CW108" s="69">
        <f t="shared" si="180"/>
        <v>0</v>
      </c>
      <c r="CX108" s="69">
        <f t="shared" si="180"/>
        <v>0</v>
      </c>
      <c r="CY108" s="69">
        <f t="shared" si="181"/>
        <v>0</v>
      </c>
      <c r="CZ108" s="69">
        <f t="shared" si="181"/>
        <v>0</v>
      </c>
      <c r="DA108" s="69">
        <f t="shared" si="181"/>
        <v>0</v>
      </c>
      <c r="DB108" s="69">
        <f t="shared" si="181"/>
        <v>0</v>
      </c>
      <c r="DC108" s="69">
        <f t="shared" si="181"/>
        <v>0</v>
      </c>
      <c r="DD108" s="69">
        <f t="shared" si="181"/>
        <v>0</v>
      </c>
      <c r="DE108" s="69">
        <f t="shared" si="181"/>
        <v>0</v>
      </c>
      <c r="DF108" s="69">
        <f t="shared" si="181"/>
        <v>0</v>
      </c>
      <c r="DG108" s="69">
        <f t="shared" si="181"/>
        <v>0</v>
      </c>
      <c r="DH108" s="73">
        <f t="shared" si="181"/>
        <v>0</v>
      </c>
    </row>
    <row r="109" spans="4:112" x14ac:dyDescent="0.3">
      <c r="D109" s="87">
        <f>IF('CRASH INPUT'!D28="NBLT",'CRASH INPUT'!B28,IF('CRASH INPUT'!D28="SBLT",'CRASH INPUT'!B28,0))</f>
        <v>0</v>
      </c>
      <c r="E109" s="73"/>
      <c r="F109" s="74">
        <f t="shared" si="168"/>
        <v>1</v>
      </c>
      <c r="G109" s="69">
        <f t="shared" si="176"/>
        <v>0</v>
      </c>
      <c r="H109" s="69">
        <f t="shared" si="176"/>
        <v>0</v>
      </c>
      <c r="I109" s="69">
        <f t="shared" si="176"/>
        <v>0</v>
      </c>
      <c r="J109" s="69">
        <f t="shared" si="176"/>
        <v>0</v>
      </c>
      <c r="K109" s="69">
        <f t="shared" si="176"/>
        <v>0</v>
      </c>
      <c r="L109" s="69">
        <f t="shared" si="176"/>
        <v>0</v>
      </c>
      <c r="M109" s="69">
        <f t="shared" si="176"/>
        <v>0</v>
      </c>
      <c r="N109" s="69">
        <f t="shared" si="176"/>
        <v>0</v>
      </c>
      <c r="O109" s="69">
        <f t="shared" si="176"/>
        <v>0</v>
      </c>
      <c r="P109" s="69">
        <f t="shared" si="176"/>
        <v>0</v>
      </c>
      <c r="Q109" s="69">
        <f t="shared" si="177"/>
        <v>0</v>
      </c>
      <c r="R109" s="69">
        <f t="shared" si="177"/>
        <v>0</v>
      </c>
      <c r="S109" s="69">
        <f t="shared" si="177"/>
        <v>0</v>
      </c>
      <c r="T109" s="69">
        <f t="shared" si="177"/>
        <v>0</v>
      </c>
      <c r="U109" s="69">
        <f t="shared" si="177"/>
        <v>0</v>
      </c>
      <c r="V109" s="69">
        <f t="shared" si="177"/>
        <v>0</v>
      </c>
      <c r="W109" s="69">
        <f t="shared" si="177"/>
        <v>0</v>
      </c>
      <c r="X109" s="69">
        <f t="shared" si="177"/>
        <v>0</v>
      </c>
      <c r="Y109" s="69">
        <f t="shared" si="177"/>
        <v>0</v>
      </c>
      <c r="Z109" s="69">
        <f t="shared" si="177"/>
        <v>0</v>
      </c>
      <c r="AA109" s="69">
        <f t="shared" si="178"/>
        <v>0</v>
      </c>
      <c r="AB109" s="69">
        <f t="shared" si="178"/>
        <v>0</v>
      </c>
      <c r="AC109" s="69">
        <f t="shared" si="178"/>
        <v>0</v>
      </c>
      <c r="AD109" s="69">
        <f t="shared" si="178"/>
        <v>0</v>
      </c>
      <c r="AE109" s="69">
        <f t="shared" si="178"/>
        <v>0</v>
      </c>
      <c r="AF109" s="69">
        <f t="shared" si="178"/>
        <v>0</v>
      </c>
      <c r="AG109" s="69">
        <f t="shared" si="178"/>
        <v>0</v>
      </c>
      <c r="AH109" s="69">
        <f t="shared" si="178"/>
        <v>0</v>
      </c>
      <c r="AI109" s="69">
        <f t="shared" si="178"/>
        <v>0</v>
      </c>
      <c r="AJ109" s="73">
        <f t="shared" si="178"/>
        <v>0</v>
      </c>
      <c r="CB109" s="87">
        <f>IF('CRASH INPUT'!D28="EBLT",'CRASH INPUT'!B28,IF('CRASH INPUT'!D28="WBLT",'CRASH INPUT'!B28,0))</f>
        <v>0</v>
      </c>
      <c r="CC109" s="73"/>
      <c r="CD109" s="74">
        <f t="shared" si="172"/>
        <v>1</v>
      </c>
      <c r="CE109" s="69">
        <f t="shared" si="179"/>
        <v>0</v>
      </c>
      <c r="CF109" s="69">
        <f t="shared" si="179"/>
        <v>0</v>
      </c>
      <c r="CG109" s="69">
        <f t="shared" si="179"/>
        <v>0</v>
      </c>
      <c r="CH109" s="69">
        <f t="shared" si="179"/>
        <v>0</v>
      </c>
      <c r="CI109" s="69">
        <f t="shared" si="179"/>
        <v>0</v>
      </c>
      <c r="CJ109" s="69">
        <f t="shared" si="179"/>
        <v>0</v>
      </c>
      <c r="CK109" s="69">
        <f t="shared" si="179"/>
        <v>0</v>
      </c>
      <c r="CL109" s="69">
        <f t="shared" si="179"/>
        <v>0</v>
      </c>
      <c r="CM109" s="69">
        <f t="shared" si="179"/>
        <v>0</v>
      </c>
      <c r="CN109" s="69">
        <f t="shared" si="179"/>
        <v>0</v>
      </c>
      <c r="CO109" s="69">
        <f t="shared" si="180"/>
        <v>0</v>
      </c>
      <c r="CP109" s="69">
        <f t="shared" si="180"/>
        <v>0</v>
      </c>
      <c r="CQ109" s="69">
        <f t="shared" si="180"/>
        <v>0</v>
      </c>
      <c r="CR109" s="69">
        <f t="shared" si="180"/>
        <v>0</v>
      </c>
      <c r="CS109" s="69">
        <f t="shared" si="180"/>
        <v>0</v>
      </c>
      <c r="CT109" s="69">
        <f t="shared" si="180"/>
        <v>0</v>
      </c>
      <c r="CU109" s="69">
        <f t="shared" si="180"/>
        <v>0</v>
      </c>
      <c r="CV109" s="69">
        <f t="shared" si="180"/>
        <v>0</v>
      </c>
      <c r="CW109" s="69">
        <f t="shared" si="180"/>
        <v>0</v>
      </c>
      <c r="CX109" s="69">
        <f t="shared" si="180"/>
        <v>0</v>
      </c>
      <c r="CY109" s="69">
        <f t="shared" si="181"/>
        <v>0</v>
      </c>
      <c r="CZ109" s="69">
        <f t="shared" si="181"/>
        <v>0</v>
      </c>
      <c r="DA109" s="69">
        <f t="shared" si="181"/>
        <v>0</v>
      </c>
      <c r="DB109" s="69">
        <f t="shared" si="181"/>
        <v>0</v>
      </c>
      <c r="DC109" s="69">
        <f t="shared" si="181"/>
        <v>0</v>
      </c>
      <c r="DD109" s="69">
        <f t="shared" si="181"/>
        <v>0</v>
      </c>
      <c r="DE109" s="69">
        <f t="shared" si="181"/>
        <v>0</v>
      </c>
      <c r="DF109" s="69">
        <f t="shared" si="181"/>
        <v>0</v>
      </c>
      <c r="DG109" s="69">
        <f t="shared" si="181"/>
        <v>0</v>
      </c>
      <c r="DH109" s="73">
        <f t="shared" si="181"/>
        <v>0</v>
      </c>
    </row>
    <row r="110" spans="4:112" x14ac:dyDescent="0.3">
      <c r="D110" s="87">
        <f>IF('CRASH INPUT'!D29="NBLT",'CRASH INPUT'!B29,IF('CRASH INPUT'!D29="SBLT",'CRASH INPUT'!B29,0))</f>
        <v>0</v>
      </c>
      <c r="E110" s="73"/>
      <c r="F110" s="74">
        <f t="shared" si="168"/>
        <v>1</v>
      </c>
      <c r="G110" s="69">
        <f t="shared" si="176"/>
        <v>0</v>
      </c>
      <c r="H110" s="69">
        <f t="shared" si="176"/>
        <v>0</v>
      </c>
      <c r="I110" s="69">
        <f t="shared" si="176"/>
        <v>0</v>
      </c>
      <c r="J110" s="69">
        <f t="shared" si="176"/>
        <v>0</v>
      </c>
      <c r="K110" s="69">
        <f t="shared" si="176"/>
        <v>0</v>
      </c>
      <c r="L110" s="69">
        <f t="shared" si="176"/>
        <v>0</v>
      </c>
      <c r="M110" s="69">
        <f t="shared" si="176"/>
        <v>0</v>
      </c>
      <c r="N110" s="69">
        <f t="shared" si="176"/>
        <v>0</v>
      </c>
      <c r="O110" s="69">
        <f t="shared" si="176"/>
        <v>0</v>
      </c>
      <c r="P110" s="69">
        <f t="shared" si="176"/>
        <v>0</v>
      </c>
      <c r="Q110" s="69">
        <f t="shared" si="177"/>
        <v>0</v>
      </c>
      <c r="R110" s="69">
        <f t="shared" si="177"/>
        <v>0</v>
      </c>
      <c r="S110" s="69">
        <f t="shared" si="177"/>
        <v>0</v>
      </c>
      <c r="T110" s="69">
        <f t="shared" si="177"/>
        <v>0</v>
      </c>
      <c r="U110" s="69">
        <f t="shared" si="177"/>
        <v>0</v>
      </c>
      <c r="V110" s="69">
        <f t="shared" si="177"/>
        <v>0</v>
      </c>
      <c r="W110" s="69">
        <f t="shared" si="177"/>
        <v>0</v>
      </c>
      <c r="X110" s="69">
        <f t="shared" si="177"/>
        <v>0</v>
      </c>
      <c r="Y110" s="69">
        <f t="shared" si="177"/>
        <v>0</v>
      </c>
      <c r="Z110" s="69">
        <f t="shared" si="177"/>
        <v>0</v>
      </c>
      <c r="AA110" s="69">
        <f t="shared" si="178"/>
        <v>0</v>
      </c>
      <c r="AB110" s="69">
        <f t="shared" si="178"/>
        <v>0</v>
      </c>
      <c r="AC110" s="69">
        <f t="shared" si="178"/>
        <v>0</v>
      </c>
      <c r="AD110" s="69">
        <f t="shared" si="178"/>
        <v>0</v>
      </c>
      <c r="AE110" s="69">
        <f t="shared" si="178"/>
        <v>0</v>
      </c>
      <c r="AF110" s="69">
        <f t="shared" si="178"/>
        <v>0</v>
      </c>
      <c r="AG110" s="69">
        <f t="shared" si="178"/>
        <v>0</v>
      </c>
      <c r="AH110" s="69">
        <f t="shared" si="178"/>
        <v>0</v>
      </c>
      <c r="AI110" s="69">
        <f t="shared" si="178"/>
        <v>0</v>
      </c>
      <c r="AJ110" s="73">
        <f t="shared" si="178"/>
        <v>0</v>
      </c>
      <c r="CB110" s="87">
        <f>IF('CRASH INPUT'!D29="EBLT",'CRASH INPUT'!B29,IF('CRASH INPUT'!D29="WBLT",'CRASH INPUT'!B29,0))</f>
        <v>0</v>
      </c>
      <c r="CC110" s="73"/>
      <c r="CD110" s="74">
        <f t="shared" si="172"/>
        <v>1</v>
      </c>
      <c r="CE110" s="69">
        <f t="shared" si="179"/>
        <v>0</v>
      </c>
      <c r="CF110" s="69">
        <f t="shared" si="179"/>
        <v>0</v>
      </c>
      <c r="CG110" s="69">
        <f t="shared" si="179"/>
        <v>0</v>
      </c>
      <c r="CH110" s="69">
        <f t="shared" si="179"/>
        <v>0</v>
      </c>
      <c r="CI110" s="69">
        <f t="shared" si="179"/>
        <v>0</v>
      </c>
      <c r="CJ110" s="69">
        <f t="shared" si="179"/>
        <v>0</v>
      </c>
      <c r="CK110" s="69">
        <f t="shared" si="179"/>
        <v>0</v>
      </c>
      <c r="CL110" s="69">
        <f t="shared" si="179"/>
        <v>0</v>
      </c>
      <c r="CM110" s="69">
        <f t="shared" si="179"/>
        <v>0</v>
      </c>
      <c r="CN110" s="69">
        <f t="shared" si="179"/>
        <v>0</v>
      </c>
      <c r="CO110" s="69">
        <f t="shared" si="180"/>
        <v>0</v>
      </c>
      <c r="CP110" s="69">
        <f t="shared" si="180"/>
        <v>0</v>
      </c>
      <c r="CQ110" s="69">
        <f t="shared" si="180"/>
        <v>0</v>
      </c>
      <c r="CR110" s="69">
        <f t="shared" si="180"/>
        <v>0</v>
      </c>
      <c r="CS110" s="69">
        <f t="shared" si="180"/>
        <v>0</v>
      </c>
      <c r="CT110" s="69">
        <f t="shared" si="180"/>
        <v>0</v>
      </c>
      <c r="CU110" s="69">
        <f t="shared" si="180"/>
        <v>0</v>
      </c>
      <c r="CV110" s="69">
        <f t="shared" si="180"/>
        <v>0</v>
      </c>
      <c r="CW110" s="69">
        <f t="shared" si="180"/>
        <v>0</v>
      </c>
      <c r="CX110" s="69">
        <f t="shared" si="180"/>
        <v>0</v>
      </c>
      <c r="CY110" s="69">
        <f t="shared" si="181"/>
        <v>0</v>
      </c>
      <c r="CZ110" s="69">
        <f t="shared" si="181"/>
        <v>0</v>
      </c>
      <c r="DA110" s="69">
        <f t="shared" si="181"/>
        <v>0</v>
      </c>
      <c r="DB110" s="69">
        <f t="shared" si="181"/>
        <v>0</v>
      </c>
      <c r="DC110" s="69">
        <f t="shared" si="181"/>
        <v>0</v>
      </c>
      <c r="DD110" s="69">
        <f t="shared" si="181"/>
        <v>0</v>
      </c>
      <c r="DE110" s="69">
        <f t="shared" si="181"/>
        <v>0</v>
      </c>
      <c r="DF110" s="69">
        <f t="shared" si="181"/>
        <v>0</v>
      </c>
      <c r="DG110" s="69">
        <f t="shared" si="181"/>
        <v>0</v>
      </c>
      <c r="DH110" s="73">
        <f t="shared" si="181"/>
        <v>0</v>
      </c>
    </row>
    <row r="111" spans="4:112" x14ac:dyDescent="0.3">
      <c r="D111" s="87">
        <f>IF('CRASH INPUT'!D30="NBLT",'CRASH INPUT'!B30,IF('CRASH INPUT'!D30="SBLT",'CRASH INPUT'!B30,0))</f>
        <v>0</v>
      </c>
      <c r="E111" s="73"/>
      <c r="F111" s="74">
        <f t="shared" si="168"/>
        <v>1</v>
      </c>
      <c r="G111" s="69">
        <f t="shared" ref="G111:P120" si="182">IF($F111=G$90, $D111, 0)</f>
        <v>0</v>
      </c>
      <c r="H111" s="69">
        <f t="shared" si="182"/>
        <v>0</v>
      </c>
      <c r="I111" s="69">
        <f t="shared" si="182"/>
        <v>0</v>
      </c>
      <c r="J111" s="69">
        <f t="shared" si="182"/>
        <v>0</v>
      </c>
      <c r="K111" s="69">
        <f t="shared" si="182"/>
        <v>0</v>
      </c>
      <c r="L111" s="69">
        <f t="shared" si="182"/>
        <v>0</v>
      </c>
      <c r="M111" s="69">
        <f t="shared" si="182"/>
        <v>0</v>
      </c>
      <c r="N111" s="69">
        <f t="shared" si="182"/>
        <v>0</v>
      </c>
      <c r="O111" s="69">
        <f t="shared" si="182"/>
        <v>0</v>
      </c>
      <c r="P111" s="69">
        <f t="shared" si="182"/>
        <v>0</v>
      </c>
      <c r="Q111" s="69">
        <f t="shared" ref="Q111:Z120" si="183">IF($F111=Q$90, $D111, 0)</f>
        <v>0</v>
      </c>
      <c r="R111" s="69">
        <f t="shared" si="183"/>
        <v>0</v>
      </c>
      <c r="S111" s="69">
        <f t="shared" si="183"/>
        <v>0</v>
      </c>
      <c r="T111" s="69">
        <f t="shared" si="183"/>
        <v>0</v>
      </c>
      <c r="U111" s="69">
        <f t="shared" si="183"/>
        <v>0</v>
      </c>
      <c r="V111" s="69">
        <f t="shared" si="183"/>
        <v>0</v>
      </c>
      <c r="W111" s="69">
        <f t="shared" si="183"/>
        <v>0</v>
      </c>
      <c r="X111" s="69">
        <f t="shared" si="183"/>
        <v>0</v>
      </c>
      <c r="Y111" s="69">
        <f t="shared" si="183"/>
        <v>0</v>
      </c>
      <c r="Z111" s="69">
        <f t="shared" si="183"/>
        <v>0</v>
      </c>
      <c r="AA111" s="69">
        <f t="shared" ref="AA111:AJ120" si="184">IF($F111=AA$90, $D111, 0)</f>
        <v>0</v>
      </c>
      <c r="AB111" s="69">
        <f t="shared" si="184"/>
        <v>0</v>
      </c>
      <c r="AC111" s="69">
        <f t="shared" si="184"/>
        <v>0</v>
      </c>
      <c r="AD111" s="69">
        <f t="shared" si="184"/>
        <v>0</v>
      </c>
      <c r="AE111" s="69">
        <f t="shared" si="184"/>
        <v>0</v>
      </c>
      <c r="AF111" s="69">
        <f t="shared" si="184"/>
        <v>0</v>
      </c>
      <c r="AG111" s="69">
        <f t="shared" si="184"/>
        <v>0</v>
      </c>
      <c r="AH111" s="69">
        <f t="shared" si="184"/>
        <v>0</v>
      </c>
      <c r="AI111" s="69">
        <f t="shared" si="184"/>
        <v>0</v>
      </c>
      <c r="AJ111" s="73">
        <f t="shared" si="184"/>
        <v>0</v>
      </c>
      <c r="CB111" s="87">
        <f>IF('CRASH INPUT'!D30="EBLT",'CRASH INPUT'!B30,IF('CRASH INPUT'!D30="WBLT",'CRASH INPUT'!B30,0))</f>
        <v>0</v>
      </c>
      <c r="CC111" s="73"/>
      <c r="CD111" s="74">
        <f t="shared" si="172"/>
        <v>1</v>
      </c>
      <c r="CE111" s="69">
        <f t="shared" ref="CE111:CN120" si="185">IF($CD111=CE$90, $CB111, 0)</f>
        <v>0</v>
      </c>
      <c r="CF111" s="69">
        <f t="shared" si="185"/>
        <v>0</v>
      </c>
      <c r="CG111" s="69">
        <f t="shared" si="185"/>
        <v>0</v>
      </c>
      <c r="CH111" s="69">
        <f t="shared" si="185"/>
        <v>0</v>
      </c>
      <c r="CI111" s="69">
        <f t="shared" si="185"/>
        <v>0</v>
      </c>
      <c r="CJ111" s="69">
        <f t="shared" si="185"/>
        <v>0</v>
      </c>
      <c r="CK111" s="69">
        <f t="shared" si="185"/>
        <v>0</v>
      </c>
      <c r="CL111" s="69">
        <f t="shared" si="185"/>
        <v>0</v>
      </c>
      <c r="CM111" s="69">
        <f t="shared" si="185"/>
        <v>0</v>
      </c>
      <c r="CN111" s="69">
        <f t="shared" si="185"/>
        <v>0</v>
      </c>
      <c r="CO111" s="69">
        <f t="shared" ref="CO111:CX120" si="186">IF($CD111=CO$90, $CB111, 0)</f>
        <v>0</v>
      </c>
      <c r="CP111" s="69">
        <f t="shared" si="186"/>
        <v>0</v>
      </c>
      <c r="CQ111" s="69">
        <f t="shared" si="186"/>
        <v>0</v>
      </c>
      <c r="CR111" s="69">
        <f t="shared" si="186"/>
        <v>0</v>
      </c>
      <c r="CS111" s="69">
        <f t="shared" si="186"/>
        <v>0</v>
      </c>
      <c r="CT111" s="69">
        <f t="shared" si="186"/>
        <v>0</v>
      </c>
      <c r="CU111" s="69">
        <f t="shared" si="186"/>
        <v>0</v>
      </c>
      <c r="CV111" s="69">
        <f t="shared" si="186"/>
        <v>0</v>
      </c>
      <c r="CW111" s="69">
        <f t="shared" si="186"/>
        <v>0</v>
      </c>
      <c r="CX111" s="69">
        <f t="shared" si="186"/>
        <v>0</v>
      </c>
      <c r="CY111" s="69">
        <f t="shared" ref="CY111:DH120" si="187">IF($CD111=CY$90, $CB111, 0)</f>
        <v>0</v>
      </c>
      <c r="CZ111" s="69">
        <f t="shared" si="187"/>
        <v>0</v>
      </c>
      <c r="DA111" s="69">
        <f t="shared" si="187"/>
        <v>0</v>
      </c>
      <c r="DB111" s="69">
        <f t="shared" si="187"/>
        <v>0</v>
      </c>
      <c r="DC111" s="69">
        <f t="shared" si="187"/>
        <v>0</v>
      </c>
      <c r="DD111" s="69">
        <f t="shared" si="187"/>
        <v>0</v>
      </c>
      <c r="DE111" s="69">
        <f t="shared" si="187"/>
        <v>0</v>
      </c>
      <c r="DF111" s="69">
        <f t="shared" si="187"/>
        <v>0</v>
      </c>
      <c r="DG111" s="69">
        <f t="shared" si="187"/>
        <v>0</v>
      </c>
      <c r="DH111" s="73">
        <f t="shared" si="187"/>
        <v>0</v>
      </c>
    </row>
    <row r="112" spans="4:112" x14ac:dyDescent="0.3">
      <c r="D112" s="87">
        <f>IF('CRASH INPUT'!D31="NBLT",'CRASH INPUT'!B31,IF('CRASH INPUT'!D31="SBLT",'CRASH INPUT'!B31,0))</f>
        <v>0</v>
      </c>
      <c r="E112" s="73"/>
      <c r="F112" s="74">
        <f t="shared" si="168"/>
        <v>1</v>
      </c>
      <c r="G112" s="69">
        <f t="shared" si="182"/>
        <v>0</v>
      </c>
      <c r="H112" s="69">
        <f t="shared" si="182"/>
        <v>0</v>
      </c>
      <c r="I112" s="69">
        <f t="shared" si="182"/>
        <v>0</v>
      </c>
      <c r="J112" s="69">
        <f t="shared" si="182"/>
        <v>0</v>
      </c>
      <c r="K112" s="69">
        <f t="shared" si="182"/>
        <v>0</v>
      </c>
      <c r="L112" s="69">
        <f t="shared" si="182"/>
        <v>0</v>
      </c>
      <c r="M112" s="69">
        <f t="shared" si="182"/>
        <v>0</v>
      </c>
      <c r="N112" s="69">
        <f t="shared" si="182"/>
        <v>0</v>
      </c>
      <c r="O112" s="69">
        <f t="shared" si="182"/>
        <v>0</v>
      </c>
      <c r="P112" s="69">
        <f t="shared" si="182"/>
        <v>0</v>
      </c>
      <c r="Q112" s="69">
        <f t="shared" si="183"/>
        <v>0</v>
      </c>
      <c r="R112" s="69">
        <f t="shared" si="183"/>
        <v>0</v>
      </c>
      <c r="S112" s="69">
        <f t="shared" si="183"/>
        <v>0</v>
      </c>
      <c r="T112" s="69">
        <f t="shared" si="183"/>
        <v>0</v>
      </c>
      <c r="U112" s="69">
        <f t="shared" si="183"/>
        <v>0</v>
      </c>
      <c r="V112" s="69">
        <f t="shared" si="183"/>
        <v>0</v>
      </c>
      <c r="W112" s="69">
        <f t="shared" si="183"/>
        <v>0</v>
      </c>
      <c r="X112" s="69">
        <f t="shared" si="183"/>
        <v>0</v>
      </c>
      <c r="Y112" s="69">
        <f t="shared" si="183"/>
        <v>0</v>
      </c>
      <c r="Z112" s="69">
        <f t="shared" si="183"/>
        <v>0</v>
      </c>
      <c r="AA112" s="69">
        <f t="shared" si="184"/>
        <v>0</v>
      </c>
      <c r="AB112" s="69">
        <f t="shared" si="184"/>
        <v>0</v>
      </c>
      <c r="AC112" s="69">
        <f t="shared" si="184"/>
        <v>0</v>
      </c>
      <c r="AD112" s="69">
        <f t="shared" si="184"/>
        <v>0</v>
      </c>
      <c r="AE112" s="69">
        <f t="shared" si="184"/>
        <v>0</v>
      </c>
      <c r="AF112" s="69">
        <f t="shared" si="184"/>
        <v>0</v>
      </c>
      <c r="AG112" s="69">
        <f t="shared" si="184"/>
        <v>0</v>
      </c>
      <c r="AH112" s="69">
        <f t="shared" si="184"/>
        <v>0</v>
      </c>
      <c r="AI112" s="69">
        <f t="shared" si="184"/>
        <v>0</v>
      </c>
      <c r="AJ112" s="73">
        <f t="shared" si="184"/>
        <v>0</v>
      </c>
      <c r="CB112" s="87">
        <f>IF('CRASH INPUT'!D31="EBLT",'CRASH INPUT'!B31,IF('CRASH INPUT'!D31="WBLT",'CRASH INPUT'!B31,0))</f>
        <v>0</v>
      </c>
      <c r="CC112" s="73"/>
      <c r="CD112" s="74">
        <f t="shared" si="172"/>
        <v>1</v>
      </c>
      <c r="CE112" s="69">
        <f t="shared" si="185"/>
        <v>0</v>
      </c>
      <c r="CF112" s="69">
        <f t="shared" si="185"/>
        <v>0</v>
      </c>
      <c r="CG112" s="69">
        <f t="shared" si="185"/>
        <v>0</v>
      </c>
      <c r="CH112" s="69">
        <f t="shared" si="185"/>
        <v>0</v>
      </c>
      <c r="CI112" s="69">
        <f t="shared" si="185"/>
        <v>0</v>
      </c>
      <c r="CJ112" s="69">
        <f t="shared" si="185"/>
        <v>0</v>
      </c>
      <c r="CK112" s="69">
        <f t="shared" si="185"/>
        <v>0</v>
      </c>
      <c r="CL112" s="69">
        <f t="shared" si="185"/>
        <v>0</v>
      </c>
      <c r="CM112" s="69">
        <f t="shared" si="185"/>
        <v>0</v>
      </c>
      <c r="CN112" s="69">
        <f t="shared" si="185"/>
        <v>0</v>
      </c>
      <c r="CO112" s="69">
        <f t="shared" si="186"/>
        <v>0</v>
      </c>
      <c r="CP112" s="69">
        <f t="shared" si="186"/>
        <v>0</v>
      </c>
      <c r="CQ112" s="69">
        <f t="shared" si="186"/>
        <v>0</v>
      </c>
      <c r="CR112" s="69">
        <f t="shared" si="186"/>
        <v>0</v>
      </c>
      <c r="CS112" s="69">
        <f t="shared" si="186"/>
        <v>0</v>
      </c>
      <c r="CT112" s="69">
        <f t="shared" si="186"/>
        <v>0</v>
      </c>
      <c r="CU112" s="69">
        <f t="shared" si="186"/>
        <v>0</v>
      </c>
      <c r="CV112" s="69">
        <f t="shared" si="186"/>
        <v>0</v>
      </c>
      <c r="CW112" s="69">
        <f t="shared" si="186"/>
        <v>0</v>
      </c>
      <c r="CX112" s="69">
        <f t="shared" si="186"/>
        <v>0</v>
      </c>
      <c r="CY112" s="69">
        <f t="shared" si="187"/>
        <v>0</v>
      </c>
      <c r="CZ112" s="69">
        <f t="shared" si="187"/>
        <v>0</v>
      </c>
      <c r="DA112" s="69">
        <f t="shared" si="187"/>
        <v>0</v>
      </c>
      <c r="DB112" s="69">
        <f t="shared" si="187"/>
        <v>0</v>
      </c>
      <c r="DC112" s="69">
        <f t="shared" si="187"/>
        <v>0</v>
      </c>
      <c r="DD112" s="69">
        <f t="shared" si="187"/>
        <v>0</v>
      </c>
      <c r="DE112" s="69">
        <f t="shared" si="187"/>
        <v>0</v>
      </c>
      <c r="DF112" s="69">
        <f t="shared" si="187"/>
        <v>0</v>
      </c>
      <c r="DG112" s="69">
        <f t="shared" si="187"/>
        <v>0</v>
      </c>
      <c r="DH112" s="73">
        <f t="shared" si="187"/>
        <v>0</v>
      </c>
    </row>
    <row r="113" spans="4:116" x14ac:dyDescent="0.3">
      <c r="D113" s="87">
        <f>IF('CRASH INPUT'!D32="NBLT",'CRASH INPUT'!B32,IF('CRASH INPUT'!D32="SBLT",'CRASH INPUT'!B32,0))</f>
        <v>0</v>
      </c>
      <c r="E113" s="73"/>
      <c r="F113" s="74">
        <f t="shared" si="168"/>
        <v>1</v>
      </c>
      <c r="G113" s="69">
        <f t="shared" si="182"/>
        <v>0</v>
      </c>
      <c r="H113" s="69">
        <f t="shared" si="182"/>
        <v>0</v>
      </c>
      <c r="I113" s="69">
        <f t="shared" si="182"/>
        <v>0</v>
      </c>
      <c r="J113" s="69">
        <f t="shared" si="182"/>
        <v>0</v>
      </c>
      <c r="K113" s="69">
        <f t="shared" si="182"/>
        <v>0</v>
      </c>
      <c r="L113" s="69">
        <f t="shared" si="182"/>
        <v>0</v>
      </c>
      <c r="M113" s="69">
        <f t="shared" si="182"/>
        <v>0</v>
      </c>
      <c r="N113" s="69">
        <f t="shared" si="182"/>
        <v>0</v>
      </c>
      <c r="O113" s="69">
        <f t="shared" si="182"/>
        <v>0</v>
      </c>
      <c r="P113" s="69">
        <f t="shared" si="182"/>
        <v>0</v>
      </c>
      <c r="Q113" s="69">
        <f t="shared" si="183"/>
        <v>0</v>
      </c>
      <c r="R113" s="69">
        <f t="shared" si="183"/>
        <v>0</v>
      </c>
      <c r="S113" s="69">
        <f t="shared" si="183"/>
        <v>0</v>
      </c>
      <c r="T113" s="69">
        <f t="shared" si="183"/>
        <v>0</v>
      </c>
      <c r="U113" s="69">
        <f t="shared" si="183"/>
        <v>0</v>
      </c>
      <c r="V113" s="69">
        <f t="shared" si="183"/>
        <v>0</v>
      </c>
      <c r="W113" s="69">
        <f t="shared" si="183"/>
        <v>0</v>
      </c>
      <c r="X113" s="69">
        <f t="shared" si="183"/>
        <v>0</v>
      </c>
      <c r="Y113" s="69">
        <f t="shared" si="183"/>
        <v>0</v>
      </c>
      <c r="Z113" s="69">
        <f t="shared" si="183"/>
        <v>0</v>
      </c>
      <c r="AA113" s="69">
        <f t="shared" si="184"/>
        <v>0</v>
      </c>
      <c r="AB113" s="69">
        <f t="shared" si="184"/>
        <v>0</v>
      </c>
      <c r="AC113" s="69">
        <f t="shared" si="184"/>
        <v>0</v>
      </c>
      <c r="AD113" s="69">
        <f t="shared" si="184"/>
        <v>0</v>
      </c>
      <c r="AE113" s="69">
        <f t="shared" si="184"/>
        <v>0</v>
      </c>
      <c r="AF113" s="69">
        <f t="shared" si="184"/>
        <v>0</v>
      </c>
      <c r="AG113" s="69">
        <f t="shared" si="184"/>
        <v>0</v>
      </c>
      <c r="AH113" s="69">
        <f t="shared" si="184"/>
        <v>0</v>
      </c>
      <c r="AI113" s="69">
        <f t="shared" si="184"/>
        <v>0</v>
      </c>
      <c r="AJ113" s="73">
        <f t="shared" si="184"/>
        <v>0</v>
      </c>
      <c r="CB113" s="87">
        <f>IF('CRASH INPUT'!D32="EBLT",'CRASH INPUT'!B32,IF('CRASH INPUT'!D32="WBLT",'CRASH INPUT'!B32,0))</f>
        <v>0</v>
      </c>
      <c r="CC113" s="73"/>
      <c r="CD113" s="74">
        <f t="shared" si="172"/>
        <v>1</v>
      </c>
      <c r="CE113" s="69">
        <f t="shared" si="185"/>
        <v>0</v>
      </c>
      <c r="CF113" s="69">
        <f t="shared" si="185"/>
        <v>0</v>
      </c>
      <c r="CG113" s="69">
        <f t="shared" si="185"/>
        <v>0</v>
      </c>
      <c r="CH113" s="69">
        <f t="shared" si="185"/>
        <v>0</v>
      </c>
      <c r="CI113" s="69">
        <f t="shared" si="185"/>
        <v>0</v>
      </c>
      <c r="CJ113" s="69">
        <f t="shared" si="185"/>
        <v>0</v>
      </c>
      <c r="CK113" s="69">
        <f t="shared" si="185"/>
        <v>0</v>
      </c>
      <c r="CL113" s="69">
        <f t="shared" si="185"/>
        <v>0</v>
      </c>
      <c r="CM113" s="69">
        <f t="shared" si="185"/>
        <v>0</v>
      </c>
      <c r="CN113" s="69">
        <f t="shared" si="185"/>
        <v>0</v>
      </c>
      <c r="CO113" s="69">
        <f t="shared" si="186"/>
        <v>0</v>
      </c>
      <c r="CP113" s="69">
        <f t="shared" si="186"/>
        <v>0</v>
      </c>
      <c r="CQ113" s="69">
        <f t="shared" si="186"/>
        <v>0</v>
      </c>
      <c r="CR113" s="69">
        <f t="shared" si="186"/>
        <v>0</v>
      </c>
      <c r="CS113" s="69">
        <f t="shared" si="186"/>
        <v>0</v>
      </c>
      <c r="CT113" s="69">
        <f t="shared" si="186"/>
        <v>0</v>
      </c>
      <c r="CU113" s="69">
        <f t="shared" si="186"/>
        <v>0</v>
      </c>
      <c r="CV113" s="69">
        <f t="shared" si="186"/>
        <v>0</v>
      </c>
      <c r="CW113" s="69">
        <f t="shared" si="186"/>
        <v>0</v>
      </c>
      <c r="CX113" s="69">
        <f t="shared" si="186"/>
        <v>0</v>
      </c>
      <c r="CY113" s="69">
        <f t="shared" si="187"/>
        <v>0</v>
      </c>
      <c r="CZ113" s="69">
        <f t="shared" si="187"/>
        <v>0</v>
      </c>
      <c r="DA113" s="69">
        <f t="shared" si="187"/>
        <v>0</v>
      </c>
      <c r="DB113" s="69">
        <f t="shared" si="187"/>
        <v>0</v>
      </c>
      <c r="DC113" s="69">
        <f t="shared" si="187"/>
        <v>0</v>
      </c>
      <c r="DD113" s="69">
        <f t="shared" si="187"/>
        <v>0</v>
      </c>
      <c r="DE113" s="69">
        <f t="shared" si="187"/>
        <v>0</v>
      </c>
      <c r="DF113" s="69">
        <f t="shared" si="187"/>
        <v>0</v>
      </c>
      <c r="DG113" s="69">
        <f t="shared" si="187"/>
        <v>0</v>
      </c>
      <c r="DH113" s="73">
        <f t="shared" si="187"/>
        <v>0</v>
      </c>
    </row>
    <row r="114" spans="4:116" x14ac:dyDescent="0.3">
      <c r="D114" s="87">
        <f>IF('CRASH INPUT'!D33="NBLT",'CRASH INPUT'!B33,IF('CRASH INPUT'!D33="SBLT",'CRASH INPUT'!B33,0))</f>
        <v>0</v>
      </c>
      <c r="E114" s="73"/>
      <c r="F114" s="74">
        <f t="shared" si="168"/>
        <v>1</v>
      </c>
      <c r="G114" s="69">
        <f t="shared" si="182"/>
        <v>0</v>
      </c>
      <c r="H114" s="69">
        <f t="shared" si="182"/>
        <v>0</v>
      </c>
      <c r="I114" s="69">
        <f t="shared" si="182"/>
        <v>0</v>
      </c>
      <c r="J114" s="69">
        <f t="shared" si="182"/>
        <v>0</v>
      </c>
      <c r="K114" s="69">
        <f t="shared" si="182"/>
        <v>0</v>
      </c>
      <c r="L114" s="69">
        <f t="shared" si="182"/>
        <v>0</v>
      </c>
      <c r="M114" s="69">
        <f t="shared" si="182"/>
        <v>0</v>
      </c>
      <c r="N114" s="69">
        <f t="shared" si="182"/>
        <v>0</v>
      </c>
      <c r="O114" s="69">
        <f t="shared" si="182"/>
        <v>0</v>
      </c>
      <c r="P114" s="69">
        <f t="shared" si="182"/>
        <v>0</v>
      </c>
      <c r="Q114" s="69">
        <f t="shared" si="183"/>
        <v>0</v>
      </c>
      <c r="R114" s="69">
        <f t="shared" si="183"/>
        <v>0</v>
      </c>
      <c r="S114" s="69">
        <f t="shared" si="183"/>
        <v>0</v>
      </c>
      <c r="T114" s="69">
        <f t="shared" si="183"/>
        <v>0</v>
      </c>
      <c r="U114" s="69">
        <f t="shared" si="183"/>
        <v>0</v>
      </c>
      <c r="V114" s="69">
        <f t="shared" si="183"/>
        <v>0</v>
      </c>
      <c r="W114" s="69">
        <f t="shared" si="183"/>
        <v>0</v>
      </c>
      <c r="X114" s="69">
        <f t="shared" si="183"/>
        <v>0</v>
      </c>
      <c r="Y114" s="69">
        <f t="shared" si="183"/>
        <v>0</v>
      </c>
      <c r="Z114" s="69">
        <f t="shared" si="183"/>
        <v>0</v>
      </c>
      <c r="AA114" s="69">
        <f t="shared" si="184"/>
        <v>0</v>
      </c>
      <c r="AB114" s="69">
        <f t="shared" si="184"/>
        <v>0</v>
      </c>
      <c r="AC114" s="69">
        <f t="shared" si="184"/>
        <v>0</v>
      </c>
      <c r="AD114" s="69">
        <f t="shared" si="184"/>
        <v>0</v>
      </c>
      <c r="AE114" s="69">
        <f t="shared" si="184"/>
        <v>0</v>
      </c>
      <c r="AF114" s="69">
        <f t="shared" si="184"/>
        <v>0</v>
      </c>
      <c r="AG114" s="69">
        <f t="shared" si="184"/>
        <v>0</v>
      </c>
      <c r="AH114" s="69">
        <f t="shared" si="184"/>
        <v>0</v>
      </c>
      <c r="AI114" s="69">
        <f t="shared" si="184"/>
        <v>0</v>
      </c>
      <c r="AJ114" s="73">
        <f t="shared" si="184"/>
        <v>0</v>
      </c>
      <c r="CB114" s="87">
        <f>IF('CRASH INPUT'!D33="EBLT",'CRASH INPUT'!B33,IF('CRASH INPUT'!D33="WBLT",'CRASH INPUT'!B33,0))</f>
        <v>0</v>
      </c>
      <c r="CC114" s="73"/>
      <c r="CD114" s="74">
        <f t="shared" si="172"/>
        <v>1</v>
      </c>
      <c r="CE114" s="69">
        <f t="shared" si="185"/>
        <v>0</v>
      </c>
      <c r="CF114" s="69">
        <f t="shared" si="185"/>
        <v>0</v>
      </c>
      <c r="CG114" s="69">
        <f t="shared" si="185"/>
        <v>0</v>
      </c>
      <c r="CH114" s="69">
        <f t="shared" si="185"/>
        <v>0</v>
      </c>
      <c r="CI114" s="69">
        <f t="shared" si="185"/>
        <v>0</v>
      </c>
      <c r="CJ114" s="69">
        <f t="shared" si="185"/>
        <v>0</v>
      </c>
      <c r="CK114" s="69">
        <f t="shared" si="185"/>
        <v>0</v>
      </c>
      <c r="CL114" s="69">
        <f t="shared" si="185"/>
        <v>0</v>
      </c>
      <c r="CM114" s="69">
        <f t="shared" si="185"/>
        <v>0</v>
      </c>
      <c r="CN114" s="69">
        <f t="shared" si="185"/>
        <v>0</v>
      </c>
      <c r="CO114" s="69">
        <f t="shared" si="186"/>
        <v>0</v>
      </c>
      <c r="CP114" s="69">
        <f t="shared" si="186"/>
        <v>0</v>
      </c>
      <c r="CQ114" s="69">
        <f t="shared" si="186"/>
        <v>0</v>
      </c>
      <c r="CR114" s="69">
        <f t="shared" si="186"/>
        <v>0</v>
      </c>
      <c r="CS114" s="69">
        <f t="shared" si="186"/>
        <v>0</v>
      </c>
      <c r="CT114" s="69">
        <f t="shared" si="186"/>
        <v>0</v>
      </c>
      <c r="CU114" s="69">
        <f t="shared" si="186"/>
        <v>0</v>
      </c>
      <c r="CV114" s="69">
        <f t="shared" si="186"/>
        <v>0</v>
      </c>
      <c r="CW114" s="69">
        <f t="shared" si="186"/>
        <v>0</v>
      </c>
      <c r="CX114" s="69">
        <f t="shared" si="186"/>
        <v>0</v>
      </c>
      <c r="CY114" s="69">
        <f t="shared" si="187"/>
        <v>0</v>
      </c>
      <c r="CZ114" s="69">
        <f t="shared" si="187"/>
        <v>0</v>
      </c>
      <c r="DA114" s="69">
        <f t="shared" si="187"/>
        <v>0</v>
      </c>
      <c r="DB114" s="69">
        <f t="shared" si="187"/>
        <v>0</v>
      </c>
      <c r="DC114" s="69">
        <f t="shared" si="187"/>
        <v>0</v>
      </c>
      <c r="DD114" s="69">
        <f t="shared" si="187"/>
        <v>0</v>
      </c>
      <c r="DE114" s="69">
        <f t="shared" si="187"/>
        <v>0</v>
      </c>
      <c r="DF114" s="69">
        <f t="shared" si="187"/>
        <v>0</v>
      </c>
      <c r="DG114" s="69">
        <f t="shared" si="187"/>
        <v>0</v>
      </c>
      <c r="DH114" s="73">
        <f t="shared" si="187"/>
        <v>0</v>
      </c>
    </row>
    <row r="115" spans="4:116" x14ac:dyDescent="0.3">
      <c r="D115" s="87">
        <f>IF('CRASH INPUT'!D34="NBLT",'CRASH INPUT'!B34,IF('CRASH INPUT'!D34="SBLT",'CRASH INPUT'!B34,0))</f>
        <v>0</v>
      </c>
      <c r="E115" s="73"/>
      <c r="F115" s="74">
        <f t="shared" si="168"/>
        <v>1</v>
      </c>
      <c r="G115" s="69">
        <f t="shared" si="182"/>
        <v>0</v>
      </c>
      <c r="H115" s="69">
        <f t="shared" si="182"/>
        <v>0</v>
      </c>
      <c r="I115" s="69">
        <f t="shared" si="182"/>
        <v>0</v>
      </c>
      <c r="J115" s="69">
        <f t="shared" si="182"/>
        <v>0</v>
      </c>
      <c r="K115" s="69">
        <f t="shared" si="182"/>
        <v>0</v>
      </c>
      <c r="L115" s="69">
        <f t="shared" si="182"/>
        <v>0</v>
      </c>
      <c r="M115" s="69">
        <f t="shared" si="182"/>
        <v>0</v>
      </c>
      <c r="N115" s="69">
        <f t="shared" si="182"/>
        <v>0</v>
      </c>
      <c r="O115" s="69">
        <f t="shared" si="182"/>
        <v>0</v>
      </c>
      <c r="P115" s="69">
        <f t="shared" si="182"/>
        <v>0</v>
      </c>
      <c r="Q115" s="69">
        <f t="shared" si="183"/>
        <v>0</v>
      </c>
      <c r="R115" s="69">
        <f t="shared" si="183"/>
        <v>0</v>
      </c>
      <c r="S115" s="69">
        <f t="shared" si="183"/>
        <v>0</v>
      </c>
      <c r="T115" s="69">
        <f t="shared" si="183"/>
        <v>0</v>
      </c>
      <c r="U115" s="69">
        <f t="shared" si="183"/>
        <v>0</v>
      </c>
      <c r="V115" s="69">
        <f t="shared" si="183"/>
        <v>0</v>
      </c>
      <c r="W115" s="69">
        <f t="shared" si="183"/>
        <v>0</v>
      </c>
      <c r="X115" s="69">
        <f t="shared" si="183"/>
        <v>0</v>
      </c>
      <c r="Y115" s="69">
        <f t="shared" si="183"/>
        <v>0</v>
      </c>
      <c r="Z115" s="69">
        <f t="shared" si="183"/>
        <v>0</v>
      </c>
      <c r="AA115" s="69">
        <f t="shared" si="184"/>
        <v>0</v>
      </c>
      <c r="AB115" s="69">
        <f t="shared" si="184"/>
        <v>0</v>
      </c>
      <c r="AC115" s="69">
        <f t="shared" si="184"/>
        <v>0</v>
      </c>
      <c r="AD115" s="69">
        <f t="shared" si="184"/>
        <v>0</v>
      </c>
      <c r="AE115" s="69">
        <f t="shared" si="184"/>
        <v>0</v>
      </c>
      <c r="AF115" s="69">
        <f t="shared" si="184"/>
        <v>0</v>
      </c>
      <c r="AG115" s="69">
        <f t="shared" si="184"/>
        <v>0</v>
      </c>
      <c r="AH115" s="69">
        <f t="shared" si="184"/>
        <v>0</v>
      </c>
      <c r="AI115" s="69">
        <f t="shared" si="184"/>
        <v>0</v>
      </c>
      <c r="AJ115" s="73">
        <f t="shared" si="184"/>
        <v>0</v>
      </c>
      <c r="CB115" s="87">
        <f>IF('CRASH INPUT'!D34="EBLT",'CRASH INPUT'!B34,IF('CRASH INPUT'!D34="WBLT",'CRASH INPUT'!B34,0))</f>
        <v>0</v>
      </c>
      <c r="CC115" s="73"/>
      <c r="CD115" s="74">
        <f t="shared" si="172"/>
        <v>1</v>
      </c>
      <c r="CE115" s="69">
        <f t="shared" si="185"/>
        <v>0</v>
      </c>
      <c r="CF115" s="69">
        <f t="shared" si="185"/>
        <v>0</v>
      </c>
      <c r="CG115" s="69">
        <f t="shared" si="185"/>
        <v>0</v>
      </c>
      <c r="CH115" s="69">
        <f t="shared" si="185"/>
        <v>0</v>
      </c>
      <c r="CI115" s="69">
        <f t="shared" si="185"/>
        <v>0</v>
      </c>
      <c r="CJ115" s="69">
        <f t="shared" si="185"/>
        <v>0</v>
      </c>
      <c r="CK115" s="69">
        <f t="shared" si="185"/>
        <v>0</v>
      </c>
      <c r="CL115" s="69">
        <f t="shared" si="185"/>
        <v>0</v>
      </c>
      <c r="CM115" s="69">
        <f t="shared" si="185"/>
        <v>0</v>
      </c>
      <c r="CN115" s="69">
        <f t="shared" si="185"/>
        <v>0</v>
      </c>
      <c r="CO115" s="69">
        <f t="shared" si="186"/>
        <v>0</v>
      </c>
      <c r="CP115" s="69">
        <f t="shared" si="186"/>
        <v>0</v>
      </c>
      <c r="CQ115" s="69">
        <f t="shared" si="186"/>
        <v>0</v>
      </c>
      <c r="CR115" s="69">
        <f t="shared" si="186"/>
        <v>0</v>
      </c>
      <c r="CS115" s="69">
        <f t="shared" si="186"/>
        <v>0</v>
      </c>
      <c r="CT115" s="69">
        <f t="shared" si="186"/>
        <v>0</v>
      </c>
      <c r="CU115" s="69">
        <f t="shared" si="186"/>
        <v>0</v>
      </c>
      <c r="CV115" s="69">
        <f t="shared" si="186"/>
        <v>0</v>
      </c>
      <c r="CW115" s="69">
        <f t="shared" si="186"/>
        <v>0</v>
      </c>
      <c r="CX115" s="69">
        <f t="shared" si="186"/>
        <v>0</v>
      </c>
      <c r="CY115" s="69">
        <f t="shared" si="187"/>
        <v>0</v>
      </c>
      <c r="CZ115" s="69">
        <f t="shared" si="187"/>
        <v>0</v>
      </c>
      <c r="DA115" s="69">
        <f t="shared" si="187"/>
        <v>0</v>
      </c>
      <c r="DB115" s="69">
        <f t="shared" si="187"/>
        <v>0</v>
      </c>
      <c r="DC115" s="69">
        <f t="shared" si="187"/>
        <v>0</v>
      </c>
      <c r="DD115" s="69">
        <f t="shared" si="187"/>
        <v>0</v>
      </c>
      <c r="DE115" s="69">
        <f t="shared" si="187"/>
        <v>0</v>
      </c>
      <c r="DF115" s="69">
        <f t="shared" si="187"/>
        <v>0</v>
      </c>
      <c r="DG115" s="69">
        <f t="shared" si="187"/>
        <v>0</v>
      </c>
      <c r="DH115" s="73">
        <f t="shared" si="187"/>
        <v>0</v>
      </c>
    </row>
    <row r="116" spans="4:116" x14ac:dyDescent="0.3">
      <c r="D116" s="87">
        <f>IF('CRASH INPUT'!D35="NBLT",'CRASH INPUT'!B35,IF('CRASH INPUT'!D35="SBLT",'CRASH INPUT'!B35,0))</f>
        <v>0</v>
      </c>
      <c r="E116" s="73"/>
      <c r="F116" s="74">
        <f t="shared" si="168"/>
        <v>1</v>
      </c>
      <c r="G116" s="69">
        <f t="shared" si="182"/>
        <v>0</v>
      </c>
      <c r="H116" s="69">
        <f t="shared" si="182"/>
        <v>0</v>
      </c>
      <c r="I116" s="69">
        <f t="shared" si="182"/>
        <v>0</v>
      </c>
      <c r="J116" s="69">
        <f t="shared" si="182"/>
        <v>0</v>
      </c>
      <c r="K116" s="69">
        <f t="shared" si="182"/>
        <v>0</v>
      </c>
      <c r="L116" s="69">
        <f t="shared" si="182"/>
        <v>0</v>
      </c>
      <c r="M116" s="69">
        <f t="shared" si="182"/>
        <v>0</v>
      </c>
      <c r="N116" s="69">
        <f t="shared" si="182"/>
        <v>0</v>
      </c>
      <c r="O116" s="69">
        <f t="shared" si="182"/>
        <v>0</v>
      </c>
      <c r="P116" s="69">
        <f t="shared" si="182"/>
        <v>0</v>
      </c>
      <c r="Q116" s="69">
        <f t="shared" si="183"/>
        <v>0</v>
      </c>
      <c r="R116" s="69">
        <f t="shared" si="183"/>
        <v>0</v>
      </c>
      <c r="S116" s="69">
        <f t="shared" si="183"/>
        <v>0</v>
      </c>
      <c r="T116" s="69">
        <f t="shared" si="183"/>
        <v>0</v>
      </c>
      <c r="U116" s="69">
        <f t="shared" si="183"/>
        <v>0</v>
      </c>
      <c r="V116" s="69">
        <f t="shared" si="183"/>
        <v>0</v>
      </c>
      <c r="W116" s="69">
        <f t="shared" si="183"/>
        <v>0</v>
      </c>
      <c r="X116" s="69">
        <f t="shared" si="183"/>
        <v>0</v>
      </c>
      <c r="Y116" s="69">
        <f t="shared" si="183"/>
        <v>0</v>
      </c>
      <c r="Z116" s="69">
        <f t="shared" si="183"/>
        <v>0</v>
      </c>
      <c r="AA116" s="69">
        <f t="shared" si="184"/>
        <v>0</v>
      </c>
      <c r="AB116" s="69">
        <f t="shared" si="184"/>
        <v>0</v>
      </c>
      <c r="AC116" s="69">
        <f t="shared" si="184"/>
        <v>0</v>
      </c>
      <c r="AD116" s="69">
        <f t="shared" si="184"/>
        <v>0</v>
      </c>
      <c r="AE116" s="69">
        <f t="shared" si="184"/>
        <v>0</v>
      </c>
      <c r="AF116" s="69">
        <f t="shared" si="184"/>
        <v>0</v>
      </c>
      <c r="AG116" s="69">
        <f t="shared" si="184"/>
        <v>0</v>
      </c>
      <c r="AH116" s="69">
        <f t="shared" si="184"/>
        <v>0</v>
      </c>
      <c r="AI116" s="69">
        <f t="shared" si="184"/>
        <v>0</v>
      </c>
      <c r="AJ116" s="73">
        <f t="shared" si="184"/>
        <v>0</v>
      </c>
      <c r="CB116" s="87">
        <f>IF('CRASH INPUT'!D35="EBLT",'CRASH INPUT'!B35,IF('CRASH INPUT'!D35="WBLT",'CRASH INPUT'!B35,0))</f>
        <v>0</v>
      </c>
      <c r="CC116" s="73"/>
      <c r="CD116" s="74">
        <f t="shared" si="172"/>
        <v>1</v>
      </c>
      <c r="CE116" s="69">
        <f t="shared" si="185"/>
        <v>0</v>
      </c>
      <c r="CF116" s="69">
        <f t="shared" si="185"/>
        <v>0</v>
      </c>
      <c r="CG116" s="69">
        <f t="shared" si="185"/>
        <v>0</v>
      </c>
      <c r="CH116" s="69">
        <f t="shared" si="185"/>
        <v>0</v>
      </c>
      <c r="CI116" s="69">
        <f t="shared" si="185"/>
        <v>0</v>
      </c>
      <c r="CJ116" s="69">
        <f t="shared" si="185"/>
        <v>0</v>
      </c>
      <c r="CK116" s="69">
        <f t="shared" si="185"/>
        <v>0</v>
      </c>
      <c r="CL116" s="69">
        <f t="shared" si="185"/>
        <v>0</v>
      </c>
      <c r="CM116" s="69">
        <f t="shared" si="185"/>
        <v>0</v>
      </c>
      <c r="CN116" s="69">
        <f t="shared" si="185"/>
        <v>0</v>
      </c>
      <c r="CO116" s="69">
        <f t="shared" si="186"/>
        <v>0</v>
      </c>
      <c r="CP116" s="69">
        <f t="shared" si="186"/>
        <v>0</v>
      </c>
      <c r="CQ116" s="69">
        <f t="shared" si="186"/>
        <v>0</v>
      </c>
      <c r="CR116" s="69">
        <f t="shared" si="186"/>
        <v>0</v>
      </c>
      <c r="CS116" s="69">
        <f t="shared" si="186"/>
        <v>0</v>
      </c>
      <c r="CT116" s="69">
        <f t="shared" si="186"/>
        <v>0</v>
      </c>
      <c r="CU116" s="69">
        <f t="shared" si="186"/>
        <v>0</v>
      </c>
      <c r="CV116" s="69">
        <f t="shared" si="186"/>
        <v>0</v>
      </c>
      <c r="CW116" s="69">
        <f t="shared" si="186"/>
        <v>0</v>
      </c>
      <c r="CX116" s="69">
        <f t="shared" si="186"/>
        <v>0</v>
      </c>
      <c r="CY116" s="69">
        <f t="shared" si="187"/>
        <v>0</v>
      </c>
      <c r="CZ116" s="69">
        <f t="shared" si="187"/>
        <v>0</v>
      </c>
      <c r="DA116" s="69">
        <f t="shared" si="187"/>
        <v>0</v>
      </c>
      <c r="DB116" s="69">
        <f t="shared" si="187"/>
        <v>0</v>
      </c>
      <c r="DC116" s="69">
        <f t="shared" si="187"/>
        <v>0</v>
      </c>
      <c r="DD116" s="69">
        <f t="shared" si="187"/>
        <v>0</v>
      </c>
      <c r="DE116" s="69">
        <f t="shared" si="187"/>
        <v>0</v>
      </c>
      <c r="DF116" s="69">
        <f t="shared" si="187"/>
        <v>0</v>
      </c>
      <c r="DG116" s="69">
        <f t="shared" si="187"/>
        <v>0</v>
      </c>
      <c r="DH116" s="73">
        <f t="shared" si="187"/>
        <v>0</v>
      </c>
    </row>
    <row r="117" spans="4:116" x14ac:dyDescent="0.3">
      <c r="D117" s="87">
        <f>IF('CRASH INPUT'!D36="NBLT",'CRASH INPUT'!B36,IF('CRASH INPUT'!D36="SBLT",'CRASH INPUT'!B36,0))</f>
        <v>0</v>
      </c>
      <c r="E117" s="73"/>
      <c r="F117" s="74">
        <f t="shared" si="168"/>
        <v>1</v>
      </c>
      <c r="G117" s="69">
        <f t="shared" si="182"/>
        <v>0</v>
      </c>
      <c r="H117" s="69">
        <f t="shared" si="182"/>
        <v>0</v>
      </c>
      <c r="I117" s="69">
        <f t="shared" si="182"/>
        <v>0</v>
      </c>
      <c r="J117" s="69">
        <f t="shared" si="182"/>
        <v>0</v>
      </c>
      <c r="K117" s="69">
        <f t="shared" si="182"/>
        <v>0</v>
      </c>
      <c r="L117" s="69">
        <f t="shared" si="182"/>
        <v>0</v>
      </c>
      <c r="M117" s="69">
        <f t="shared" si="182"/>
        <v>0</v>
      </c>
      <c r="N117" s="69">
        <f t="shared" si="182"/>
        <v>0</v>
      </c>
      <c r="O117" s="69">
        <f t="shared" si="182"/>
        <v>0</v>
      </c>
      <c r="P117" s="69">
        <f t="shared" si="182"/>
        <v>0</v>
      </c>
      <c r="Q117" s="69">
        <f t="shared" si="183"/>
        <v>0</v>
      </c>
      <c r="R117" s="69">
        <f t="shared" si="183"/>
        <v>0</v>
      </c>
      <c r="S117" s="69">
        <f t="shared" si="183"/>
        <v>0</v>
      </c>
      <c r="T117" s="69">
        <f t="shared" si="183"/>
        <v>0</v>
      </c>
      <c r="U117" s="69">
        <f t="shared" si="183"/>
        <v>0</v>
      </c>
      <c r="V117" s="69">
        <f t="shared" si="183"/>
        <v>0</v>
      </c>
      <c r="W117" s="69">
        <f t="shared" si="183"/>
        <v>0</v>
      </c>
      <c r="X117" s="69">
        <f t="shared" si="183"/>
        <v>0</v>
      </c>
      <c r="Y117" s="69">
        <f t="shared" si="183"/>
        <v>0</v>
      </c>
      <c r="Z117" s="69">
        <f t="shared" si="183"/>
        <v>0</v>
      </c>
      <c r="AA117" s="69">
        <f t="shared" si="184"/>
        <v>0</v>
      </c>
      <c r="AB117" s="69">
        <f t="shared" si="184"/>
        <v>0</v>
      </c>
      <c r="AC117" s="69">
        <f t="shared" si="184"/>
        <v>0</v>
      </c>
      <c r="AD117" s="69">
        <f t="shared" si="184"/>
        <v>0</v>
      </c>
      <c r="AE117" s="69">
        <f t="shared" si="184"/>
        <v>0</v>
      </c>
      <c r="AF117" s="69">
        <f t="shared" si="184"/>
        <v>0</v>
      </c>
      <c r="AG117" s="69">
        <f t="shared" si="184"/>
        <v>0</v>
      </c>
      <c r="AH117" s="69">
        <f t="shared" si="184"/>
        <v>0</v>
      </c>
      <c r="AI117" s="69">
        <f t="shared" si="184"/>
        <v>0</v>
      </c>
      <c r="AJ117" s="73">
        <f t="shared" si="184"/>
        <v>0</v>
      </c>
      <c r="CB117" s="87">
        <f>IF('CRASH INPUT'!D36="EBLT",'CRASH INPUT'!B36,IF('CRASH INPUT'!D36="WBLT",'CRASH INPUT'!B36,0))</f>
        <v>0</v>
      </c>
      <c r="CC117" s="73"/>
      <c r="CD117" s="74">
        <f t="shared" si="172"/>
        <v>1</v>
      </c>
      <c r="CE117" s="69">
        <f t="shared" si="185"/>
        <v>0</v>
      </c>
      <c r="CF117" s="69">
        <f t="shared" si="185"/>
        <v>0</v>
      </c>
      <c r="CG117" s="69">
        <f t="shared" si="185"/>
        <v>0</v>
      </c>
      <c r="CH117" s="69">
        <f t="shared" si="185"/>
        <v>0</v>
      </c>
      <c r="CI117" s="69">
        <f t="shared" si="185"/>
        <v>0</v>
      </c>
      <c r="CJ117" s="69">
        <f t="shared" si="185"/>
        <v>0</v>
      </c>
      <c r="CK117" s="69">
        <f t="shared" si="185"/>
        <v>0</v>
      </c>
      <c r="CL117" s="69">
        <f t="shared" si="185"/>
        <v>0</v>
      </c>
      <c r="CM117" s="69">
        <f t="shared" si="185"/>
        <v>0</v>
      </c>
      <c r="CN117" s="69">
        <f t="shared" si="185"/>
        <v>0</v>
      </c>
      <c r="CO117" s="69">
        <f t="shared" si="186"/>
        <v>0</v>
      </c>
      <c r="CP117" s="69">
        <f t="shared" si="186"/>
        <v>0</v>
      </c>
      <c r="CQ117" s="69">
        <f t="shared" si="186"/>
        <v>0</v>
      </c>
      <c r="CR117" s="69">
        <f t="shared" si="186"/>
        <v>0</v>
      </c>
      <c r="CS117" s="69">
        <f t="shared" si="186"/>
        <v>0</v>
      </c>
      <c r="CT117" s="69">
        <f t="shared" si="186"/>
        <v>0</v>
      </c>
      <c r="CU117" s="69">
        <f t="shared" si="186"/>
        <v>0</v>
      </c>
      <c r="CV117" s="69">
        <f t="shared" si="186"/>
        <v>0</v>
      </c>
      <c r="CW117" s="69">
        <f t="shared" si="186"/>
        <v>0</v>
      </c>
      <c r="CX117" s="69">
        <f t="shared" si="186"/>
        <v>0</v>
      </c>
      <c r="CY117" s="69">
        <f t="shared" si="187"/>
        <v>0</v>
      </c>
      <c r="CZ117" s="69">
        <f t="shared" si="187"/>
        <v>0</v>
      </c>
      <c r="DA117" s="69">
        <f t="shared" si="187"/>
        <v>0</v>
      </c>
      <c r="DB117" s="69">
        <f t="shared" si="187"/>
        <v>0</v>
      </c>
      <c r="DC117" s="69">
        <f t="shared" si="187"/>
        <v>0</v>
      </c>
      <c r="DD117" s="69">
        <f t="shared" si="187"/>
        <v>0</v>
      </c>
      <c r="DE117" s="69">
        <f t="shared" si="187"/>
        <v>0</v>
      </c>
      <c r="DF117" s="69">
        <f t="shared" si="187"/>
        <v>0</v>
      </c>
      <c r="DG117" s="69">
        <f t="shared" si="187"/>
        <v>0</v>
      </c>
      <c r="DH117" s="73">
        <f t="shared" si="187"/>
        <v>0</v>
      </c>
    </row>
    <row r="118" spans="4:116" x14ac:dyDescent="0.3">
      <c r="D118" s="87">
        <f>IF('CRASH INPUT'!D37="NBLT",'CRASH INPUT'!B37,IF('CRASH INPUT'!D37="SBLT",'CRASH INPUT'!B37,0))</f>
        <v>0</v>
      </c>
      <c r="E118" s="73"/>
      <c r="F118" s="74">
        <f t="shared" si="168"/>
        <v>1</v>
      </c>
      <c r="G118" s="69">
        <f t="shared" si="182"/>
        <v>0</v>
      </c>
      <c r="H118" s="69">
        <f t="shared" si="182"/>
        <v>0</v>
      </c>
      <c r="I118" s="69">
        <f t="shared" si="182"/>
        <v>0</v>
      </c>
      <c r="J118" s="69">
        <f t="shared" si="182"/>
        <v>0</v>
      </c>
      <c r="K118" s="69">
        <f t="shared" si="182"/>
        <v>0</v>
      </c>
      <c r="L118" s="69">
        <f t="shared" si="182"/>
        <v>0</v>
      </c>
      <c r="M118" s="69">
        <f t="shared" si="182"/>
        <v>0</v>
      </c>
      <c r="N118" s="69">
        <f t="shared" si="182"/>
        <v>0</v>
      </c>
      <c r="O118" s="69">
        <f t="shared" si="182"/>
        <v>0</v>
      </c>
      <c r="P118" s="69">
        <f t="shared" si="182"/>
        <v>0</v>
      </c>
      <c r="Q118" s="69">
        <f t="shared" si="183"/>
        <v>0</v>
      </c>
      <c r="R118" s="69">
        <f t="shared" si="183"/>
        <v>0</v>
      </c>
      <c r="S118" s="69">
        <f t="shared" si="183"/>
        <v>0</v>
      </c>
      <c r="T118" s="69">
        <f t="shared" si="183"/>
        <v>0</v>
      </c>
      <c r="U118" s="69">
        <f t="shared" si="183"/>
        <v>0</v>
      </c>
      <c r="V118" s="69">
        <f t="shared" si="183"/>
        <v>0</v>
      </c>
      <c r="W118" s="69">
        <f t="shared" si="183"/>
        <v>0</v>
      </c>
      <c r="X118" s="69">
        <f t="shared" si="183"/>
        <v>0</v>
      </c>
      <c r="Y118" s="69">
        <f t="shared" si="183"/>
        <v>0</v>
      </c>
      <c r="Z118" s="69">
        <f t="shared" si="183"/>
        <v>0</v>
      </c>
      <c r="AA118" s="69">
        <f t="shared" si="184"/>
        <v>0</v>
      </c>
      <c r="AB118" s="69">
        <f t="shared" si="184"/>
        <v>0</v>
      </c>
      <c r="AC118" s="69">
        <f t="shared" si="184"/>
        <v>0</v>
      </c>
      <c r="AD118" s="69">
        <f t="shared" si="184"/>
        <v>0</v>
      </c>
      <c r="AE118" s="69">
        <f t="shared" si="184"/>
        <v>0</v>
      </c>
      <c r="AF118" s="69">
        <f t="shared" si="184"/>
        <v>0</v>
      </c>
      <c r="AG118" s="69">
        <f t="shared" si="184"/>
        <v>0</v>
      </c>
      <c r="AH118" s="69">
        <f t="shared" si="184"/>
        <v>0</v>
      </c>
      <c r="AI118" s="69">
        <f t="shared" si="184"/>
        <v>0</v>
      </c>
      <c r="AJ118" s="73">
        <f t="shared" si="184"/>
        <v>0</v>
      </c>
      <c r="CB118" s="87">
        <f>IF('CRASH INPUT'!D37="EBLT",'CRASH INPUT'!B37,IF('CRASH INPUT'!D37="WBLT",'CRASH INPUT'!B37,0))</f>
        <v>0</v>
      </c>
      <c r="CC118" s="73"/>
      <c r="CD118" s="74">
        <f t="shared" si="172"/>
        <v>1</v>
      </c>
      <c r="CE118" s="69">
        <f t="shared" si="185"/>
        <v>0</v>
      </c>
      <c r="CF118" s="69">
        <f t="shared" si="185"/>
        <v>0</v>
      </c>
      <c r="CG118" s="69">
        <f t="shared" si="185"/>
        <v>0</v>
      </c>
      <c r="CH118" s="69">
        <f t="shared" si="185"/>
        <v>0</v>
      </c>
      <c r="CI118" s="69">
        <f t="shared" si="185"/>
        <v>0</v>
      </c>
      <c r="CJ118" s="69">
        <f t="shared" si="185"/>
        <v>0</v>
      </c>
      <c r="CK118" s="69">
        <f t="shared" si="185"/>
        <v>0</v>
      </c>
      <c r="CL118" s="69">
        <f t="shared" si="185"/>
        <v>0</v>
      </c>
      <c r="CM118" s="69">
        <f t="shared" si="185"/>
        <v>0</v>
      </c>
      <c r="CN118" s="69">
        <f t="shared" si="185"/>
        <v>0</v>
      </c>
      <c r="CO118" s="69">
        <f t="shared" si="186"/>
        <v>0</v>
      </c>
      <c r="CP118" s="69">
        <f t="shared" si="186"/>
        <v>0</v>
      </c>
      <c r="CQ118" s="69">
        <f t="shared" si="186"/>
        <v>0</v>
      </c>
      <c r="CR118" s="69">
        <f t="shared" si="186"/>
        <v>0</v>
      </c>
      <c r="CS118" s="69">
        <f t="shared" si="186"/>
        <v>0</v>
      </c>
      <c r="CT118" s="69">
        <f t="shared" si="186"/>
        <v>0</v>
      </c>
      <c r="CU118" s="69">
        <f t="shared" si="186"/>
        <v>0</v>
      </c>
      <c r="CV118" s="69">
        <f t="shared" si="186"/>
        <v>0</v>
      </c>
      <c r="CW118" s="69">
        <f t="shared" si="186"/>
        <v>0</v>
      </c>
      <c r="CX118" s="69">
        <f t="shared" si="186"/>
        <v>0</v>
      </c>
      <c r="CY118" s="69">
        <f t="shared" si="187"/>
        <v>0</v>
      </c>
      <c r="CZ118" s="69">
        <f t="shared" si="187"/>
        <v>0</v>
      </c>
      <c r="DA118" s="69">
        <f t="shared" si="187"/>
        <v>0</v>
      </c>
      <c r="DB118" s="69">
        <f t="shared" si="187"/>
        <v>0</v>
      </c>
      <c r="DC118" s="69">
        <f t="shared" si="187"/>
        <v>0</v>
      </c>
      <c r="DD118" s="69">
        <f t="shared" si="187"/>
        <v>0</v>
      </c>
      <c r="DE118" s="69">
        <f t="shared" si="187"/>
        <v>0</v>
      </c>
      <c r="DF118" s="69">
        <f t="shared" si="187"/>
        <v>0</v>
      </c>
      <c r="DG118" s="69">
        <f t="shared" si="187"/>
        <v>0</v>
      </c>
      <c r="DH118" s="73">
        <f t="shared" si="187"/>
        <v>0</v>
      </c>
    </row>
    <row r="119" spans="4:116" ht="15" thickBot="1" x14ac:dyDescent="0.35">
      <c r="D119" s="87">
        <f>IF('CRASH INPUT'!D38="NBLT",'CRASH INPUT'!B38,IF('CRASH INPUT'!D38="SBLT",'CRASH INPUT'!B38,0))</f>
        <v>0</v>
      </c>
      <c r="E119" s="73"/>
      <c r="F119" s="74">
        <f t="shared" si="168"/>
        <v>1</v>
      </c>
      <c r="G119" s="69">
        <f t="shared" si="182"/>
        <v>0</v>
      </c>
      <c r="H119" s="69">
        <f t="shared" si="182"/>
        <v>0</v>
      </c>
      <c r="I119" s="69">
        <f t="shared" si="182"/>
        <v>0</v>
      </c>
      <c r="J119" s="69">
        <f t="shared" si="182"/>
        <v>0</v>
      </c>
      <c r="K119" s="69">
        <f t="shared" si="182"/>
        <v>0</v>
      </c>
      <c r="L119" s="69">
        <f t="shared" si="182"/>
        <v>0</v>
      </c>
      <c r="M119" s="69">
        <f t="shared" si="182"/>
        <v>0</v>
      </c>
      <c r="N119" s="69">
        <f t="shared" si="182"/>
        <v>0</v>
      </c>
      <c r="O119" s="69">
        <f t="shared" si="182"/>
        <v>0</v>
      </c>
      <c r="P119" s="69">
        <f t="shared" si="182"/>
        <v>0</v>
      </c>
      <c r="Q119" s="69">
        <f t="shared" si="183"/>
        <v>0</v>
      </c>
      <c r="R119" s="69">
        <f t="shared" si="183"/>
        <v>0</v>
      </c>
      <c r="S119" s="69">
        <f t="shared" si="183"/>
        <v>0</v>
      </c>
      <c r="T119" s="69">
        <f t="shared" si="183"/>
        <v>0</v>
      </c>
      <c r="U119" s="69">
        <f t="shared" si="183"/>
        <v>0</v>
      </c>
      <c r="V119" s="69">
        <f t="shared" si="183"/>
        <v>0</v>
      </c>
      <c r="W119" s="69">
        <f t="shared" si="183"/>
        <v>0</v>
      </c>
      <c r="X119" s="69">
        <f t="shared" si="183"/>
        <v>0</v>
      </c>
      <c r="Y119" s="69">
        <f t="shared" si="183"/>
        <v>0</v>
      </c>
      <c r="Z119" s="69">
        <f t="shared" si="183"/>
        <v>0</v>
      </c>
      <c r="AA119" s="69">
        <f t="shared" si="184"/>
        <v>0</v>
      </c>
      <c r="AB119" s="69">
        <f t="shared" si="184"/>
        <v>0</v>
      </c>
      <c r="AC119" s="69">
        <f t="shared" si="184"/>
        <v>0</v>
      </c>
      <c r="AD119" s="69">
        <f t="shared" si="184"/>
        <v>0</v>
      </c>
      <c r="AE119" s="69">
        <f t="shared" si="184"/>
        <v>0</v>
      </c>
      <c r="AF119" s="69">
        <f t="shared" si="184"/>
        <v>0</v>
      </c>
      <c r="AG119" s="69">
        <f t="shared" si="184"/>
        <v>0</v>
      </c>
      <c r="AH119" s="69">
        <f t="shared" si="184"/>
        <v>0</v>
      </c>
      <c r="AI119" s="69">
        <f t="shared" si="184"/>
        <v>0</v>
      </c>
      <c r="AJ119" s="73">
        <f t="shared" si="184"/>
        <v>0</v>
      </c>
      <c r="CB119" s="87">
        <f>IF('CRASH INPUT'!D38="EBLT",'CRASH INPUT'!B38,IF('CRASH INPUT'!D38="WBLT",'CRASH INPUT'!B38,0))</f>
        <v>0</v>
      </c>
      <c r="CC119" s="73"/>
      <c r="CD119" s="74">
        <f t="shared" si="172"/>
        <v>1</v>
      </c>
      <c r="CE119" s="69">
        <f t="shared" si="185"/>
        <v>0</v>
      </c>
      <c r="CF119" s="69">
        <f t="shared" si="185"/>
        <v>0</v>
      </c>
      <c r="CG119" s="69">
        <f t="shared" si="185"/>
        <v>0</v>
      </c>
      <c r="CH119" s="69">
        <f t="shared" si="185"/>
        <v>0</v>
      </c>
      <c r="CI119" s="69">
        <f t="shared" si="185"/>
        <v>0</v>
      </c>
      <c r="CJ119" s="69">
        <f t="shared" si="185"/>
        <v>0</v>
      </c>
      <c r="CK119" s="69">
        <f t="shared" si="185"/>
        <v>0</v>
      </c>
      <c r="CL119" s="69">
        <f t="shared" si="185"/>
        <v>0</v>
      </c>
      <c r="CM119" s="69">
        <f t="shared" si="185"/>
        <v>0</v>
      </c>
      <c r="CN119" s="69">
        <f t="shared" si="185"/>
        <v>0</v>
      </c>
      <c r="CO119" s="69">
        <f t="shared" si="186"/>
        <v>0</v>
      </c>
      <c r="CP119" s="69">
        <f t="shared" si="186"/>
        <v>0</v>
      </c>
      <c r="CQ119" s="69">
        <f t="shared" si="186"/>
        <v>0</v>
      </c>
      <c r="CR119" s="69">
        <f t="shared" si="186"/>
        <v>0</v>
      </c>
      <c r="CS119" s="69">
        <f t="shared" si="186"/>
        <v>0</v>
      </c>
      <c r="CT119" s="69">
        <f t="shared" si="186"/>
        <v>0</v>
      </c>
      <c r="CU119" s="69">
        <f t="shared" si="186"/>
        <v>0</v>
      </c>
      <c r="CV119" s="69">
        <f t="shared" si="186"/>
        <v>0</v>
      </c>
      <c r="CW119" s="69">
        <f t="shared" si="186"/>
        <v>0</v>
      </c>
      <c r="CX119" s="69">
        <f t="shared" si="186"/>
        <v>0</v>
      </c>
      <c r="CY119" s="69">
        <f t="shared" si="187"/>
        <v>0</v>
      </c>
      <c r="CZ119" s="69">
        <f t="shared" si="187"/>
        <v>0</v>
      </c>
      <c r="DA119" s="69">
        <f t="shared" si="187"/>
        <v>0</v>
      </c>
      <c r="DB119" s="69">
        <f t="shared" si="187"/>
        <v>0</v>
      </c>
      <c r="DC119" s="69">
        <f t="shared" si="187"/>
        <v>0</v>
      </c>
      <c r="DD119" s="69">
        <f t="shared" si="187"/>
        <v>0</v>
      </c>
      <c r="DE119" s="69">
        <f t="shared" si="187"/>
        <v>0</v>
      </c>
      <c r="DF119" s="69">
        <f t="shared" si="187"/>
        <v>0</v>
      </c>
      <c r="DG119" s="69">
        <f t="shared" si="187"/>
        <v>0</v>
      </c>
      <c r="DH119" s="73">
        <f t="shared" si="187"/>
        <v>0</v>
      </c>
    </row>
    <row r="120" spans="4:116" ht="15" thickBot="1" x14ac:dyDescent="0.35">
      <c r="D120" s="87">
        <f>IF('CRASH INPUT'!D39="NBLT",'CRASH INPUT'!B39,IF('CRASH INPUT'!D39="SBLT",'CRASH INPUT'!B39,0))</f>
        <v>0</v>
      </c>
      <c r="E120" s="78"/>
      <c r="F120" s="74">
        <f t="shared" si="168"/>
        <v>1</v>
      </c>
      <c r="G120" s="69">
        <f t="shared" si="182"/>
        <v>0</v>
      </c>
      <c r="H120" s="69">
        <f t="shared" si="182"/>
        <v>0</v>
      </c>
      <c r="I120" s="69">
        <f t="shared" si="182"/>
        <v>0</v>
      </c>
      <c r="J120" s="69">
        <f t="shared" si="182"/>
        <v>0</v>
      </c>
      <c r="K120" s="69">
        <f t="shared" si="182"/>
        <v>0</v>
      </c>
      <c r="L120" s="69">
        <f t="shared" si="182"/>
        <v>0</v>
      </c>
      <c r="M120" s="69">
        <f t="shared" si="182"/>
        <v>0</v>
      </c>
      <c r="N120" s="69">
        <f t="shared" si="182"/>
        <v>0</v>
      </c>
      <c r="O120" s="69">
        <f t="shared" si="182"/>
        <v>0</v>
      </c>
      <c r="P120" s="69">
        <f t="shared" si="182"/>
        <v>0</v>
      </c>
      <c r="Q120" s="69">
        <f t="shared" si="183"/>
        <v>0</v>
      </c>
      <c r="R120" s="69">
        <f t="shared" si="183"/>
        <v>0</v>
      </c>
      <c r="S120" s="69">
        <f t="shared" si="183"/>
        <v>0</v>
      </c>
      <c r="T120" s="69">
        <f t="shared" si="183"/>
        <v>0</v>
      </c>
      <c r="U120" s="69">
        <f t="shared" si="183"/>
        <v>0</v>
      </c>
      <c r="V120" s="69">
        <f t="shared" si="183"/>
        <v>0</v>
      </c>
      <c r="W120" s="69">
        <f t="shared" si="183"/>
        <v>0</v>
      </c>
      <c r="X120" s="69">
        <f t="shared" si="183"/>
        <v>0</v>
      </c>
      <c r="Y120" s="69">
        <f t="shared" si="183"/>
        <v>0</v>
      </c>
      <c r="Z120" s="69">
        <f t="shared" si="183"/>
        <v>0</v>
      </c>
      <c r="AA120" s="69">
        <f t="shared" si="184"/>
        <v>0</v>
      </c>
      <c r="AB120" s="69">
        <f t="shared" si="184"/>
        <v>0</v>
      </c>
      <c r="AC120" s="69">
        <f t="shared" si="184"/>
        <v>0</v>
      </c>
      <c r="AD120" s="69">
        <f t="shared" si="184"/>
        <v>0</v>
      </c>
      <c r="AE120" s="69">
        <f t="shared" si="184"/>
        <v>0</v>
      </c>
      <c r="AF120" s="69">
        <f t="shared" si="184"/>
        <v>0</v>
      </c>
      <c r="AG120" s="69">
        <f t="shared" si="184"/>
        <v>0</v>
      </c>
      <c r="AH120" s="69">
        <f t="shared" si="184"/>
        <v>0</v>
      </c>
      <c r="AI120" s="69">
        <f t="shared" si="184"/>
        <v>0</v>
      </c>
      <c r="AJ120" s="73">
        <f t="shared" si="184"/>
        <v>0</v>
      </c>
      <c r="AK120" s="349" t="s">
        <v>176</v>
      </c>
      <c r="AL120" s="349"/>
      <c r="AM120" s="350"/>
      <c r="CB120" s="87">
        <f>IF('CRASH INPUT'!D39="EBLT",'CRASH INPUT'!B39,IF('CRASH INPUT'!D39="WBLT",'CRASH INPUT'!B39,0))</f>
        <v>0</v>
      </c>
      <c r="CC120" s="78"/>
      <c r="CD120" s="80">
        <f t="shared" si="172"/>
        <v>1</v>
      </c>
      <c r="CE120" s="79">
        <f t="shared" si="185"/>
        <v>0</v>
      </c>
      <c r="CF120" s="79">
        <f t="shared" si="185"/>
        <v>0</v>
      </c>
      <c r="CG120" s="79">
        <f t="shared" si="185"/>
        <v>0</v>
      </c>
      <c r="CH120" s="79">
        <f t="shared" si="185"/>
        <v>0</v>
      </c>
      <c r="CI120" s="79">
        <f t="shared" si="185"/>
        <v>0</v>
      </c>
      <c r="CJ120" s="79">
        <f t="shared" si="185"/>
        <v>0</v>
      </c>
      <c r="CK120" s="79">
        <f t="shared" si="185"/>
        <v>0</v>
      </c>
      <c r="CL120" s="79">
        <f t="shared" si="185"/>
        <v>0</v>
      </c>
      <c r="CM120" s="79">
        <f t="shared" si="185"/>
        <v>0</v>
      </c>
      <c r="CN120" s="79">
        <f t="shared" si="185"/>
        <v>0</v>
      </c>
      <c r="CO120" s="79">
        <f t="shared" si="186"/>
        <v>0</v>
      </c>
      <c r="CP120" s="79">
        <f t="shared" si="186"/>
        <v>0</v>
      </c>
      <c r="CQ120" s="79">
        <f t="shared" si="186"/>
        <v>0</v>
      </c>
      <c r="CR120" s="79">
        <f t="shared" si="186"/>
        <v>0</v>
      </c>
      <c r="CS120" s="79">
        <f t="shared" si="186"/>
        <v>0</v>
      </c>
      <c r="CT120" s="79">
        <f t="shared" si="186"/>
        <v>0</v>
      </c>
      <c r="CU120" s="79">
        <f t="shared" si="186"/>
        <v>0</v>
      </c>
      <c r="CV120" s="79">
        <f t="shared" si="186"/>
        <v>0</v>
      </c>
      <c r="CW120" s="79">
        <f t="shared" si="186"/>
        <v>0</v>
      </c>
      <c r="CX120" s="79">
        <f t="shared" si="186"/>
        <v>0</v>
      </c>
      <c r="CY120" s="79">
        <f t="shared" si="187"/>
        <v>0</v>
      </c>
      <c r="CZ120" s="79">
        <f t="shared" si="187"/>
        <v>0</v>
      </c>
      <c r="DA120" s="79">
        <f t="shared" si="187"/>
        <v>0</v>
      </c>
      <c r="DB120" s="79">
        <f t="shared" si="187"/>
        <v>0</v>
      </c>
      <c r="DC120" s="79">
        <f t="shared" si="187"/>
        <v>0</v>
      </c>
      <c r="DD120" s="79">
        <f t="shared" si="187"/>
        <v>0</v>
      </c>
      <c r="DE120" s="79">
        <f t="shared" si="187"/>
        <v>0</v>
      </c>
      <c r="DF120" s="79">
        <f t="shared" si="187"/>
        <v>0</v>
      </c>
      <c r="DG120" s="79">
        <f t="shared" si="187"/>
        <v>0</v>
      </c>
      <c r="DH120" s="79">
        <f t="shared" si="187"/>
        <v>0</v>
      </c>
      <c r="DI120" s="348" t="s">
        <v>175</v>
      </c>
      <c r="DJ120" s="349"/>
      <c r="DK120" s="350"/>
    </row>
    <row r="121" spans="4:116" ht="15" thickBot="1" x14ac:dyDescent="0.35">
      <c r="F121" s="80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8"/>
      <c r="AK121" s="69" t="s">
        <v>174</v>
      </c>
      <c r="AL121" s="69" t="s">
        <v>173</v>
      </c>
      <c r="AM121" s="73" t="s">
        <v>172</v>
      </c>
      <c r="DI121" s="74" t="s">
        <v>174</v>
      </c>
      <c r="DJ121" s="69" t="s">
        <v>173</v>
      </c>
      <c r="DK121" s="73" t="s">
        <v>172</v>
      </c>
    </row>
    <row r="122" spans="4:116" x14ac:dyDescent="0.3">
      <c r="F122" s="77"/>
      <c r="G122" s="89">
        <f t="shared" ref="G122:AJ122" si="188">MAX(G91:G120)</f>
        <v>0</v>
      </c>
      <c r="H122" s="89">
        <f t="shared" si="188"/>
        <v>0</v>
      </c>
      <c r="I122" s="89">
        <f t="shared" si="188"/>
        <v>0</v>
      </c>
      <c r="J122" s="89">
        <f t="shared" si="188"/>
        <v>0</v>
      </c>
      <c r="K122" s="89">
        <f t="shared" si="188"/>
        <v>0</v>
      </c>
      <c r="L122" s="89">
        <f t="shared" si="188"/>
        <v>0</v>
      </c>
      <c r="M122" s="89">
        <f t="shared" si="188"/>
        <v>0</v>
      </c>
      <c r="N122" s="89">
        <f t="shared" si="188"/>
        <v>0</v>
      </c>
      <c r="O122" s="89">
        <f t="shared" si="188"/>
        <v>0</v>
      </c>
      <c r="P122" s="89">
        <f t="shared" si="188"/>
        <v>0</v>
      </c>
      <c r="Q122" s="89">
        <f t="shared" si="188"/>
        <v>0</v>
      </c>
      <c r="R122" s="89">
        <f t="shared" si="188"/>
        <v>0</v>
      </c>
      <c r="S122" s="89">
        <f t="shared" si="188"/>
        <v>0</v>
      </c>
      <c r="T122" s="89">
        <f t="shared" si="188"/>
        <v>0</v>
      </c>
      <c r="U122" s="89">
        <f t="shared" si="188"/>
        <v>0</v>
      </c>
      <c r="V122" s="89">
        <f t="shared" si="188"/>
        <v>0</v>
      </c>
      <c r="W122" s="89">
        <f t="shared" si="188"/>
        <v>0</v>
      </c>
      <c r="X122" s="89">
        <f t="shared" si="188"/>
        <v>0</v>
      </c>
      <c r="Y122" s="89">
        <f t="shared" si="188"/>
        <v>0</v>
      </c>
      <c r="Z122" s="89">
        <f t="shared" si="188"/>
        <v>0</v>
      </c>
      <c r="AA122" s="89">
        <f t="shared" si="188"/>
        <v>0</v>
      </c>
      <c r="AB122" s="89">
        <f t="shared" si="188"/>
        <v>0</v>
      </c>
      <c r="AC122" s="89">
        <f t="shared" si="188"/>
        <v>0</v>
      </c>
      <c r="AD122" s="89">
        <f t="shared" si="188"/>
        <v>0</v>
      </c>
      <c r="AE122" s="89">
        <f t="shared" si="188"/>
        <v>0</v>
      </c>
      <c r="AF122" s="89">
        <f t="shared" si="188"/>
        <v>0</v>
      </c>
      <c r="AG122" s="89">
        <f t="shared" si="188"/>
        <v>0</v>
      </c>
      <c r="AH122" s="89">
        <f t="shared" si="188"/>
        <v>0</v>
      </c>
      <c r="AI122" s="89">
        <f t="shared" si="188"/>
        <v>0</v>
      </c>
      <c r="AJ122" s="89">
        <f t="shared" si="188"/>
        <v>0</v>
      </c>
      <c r="AK122" s="87">
        <f>'Calc Sheet'!AJ122</f>
        <v>0</v>
      </c>
      <c r="AL122" s="69">
        <f t="shared" ref="AL122:AL151" si="189">IF(AK122=0,0,365)</f>
        <v>0</v>
      </c>
      <c r="AM122" s="73">
        <f t="shared" ref="AM122:AM151" si="190">IF(AK122=0,0,730)</f>
        <v>0</v>
      </c>
      <c r="CD122" s="77"/>
      <c r="CE122" s="89">
        <f t="shared" ref="CE122:DH122" si="191">MAX(CE91:CE120)</f>
        <v>0</v>
      </c>
      <c r="CF122" s="89">
        <f t="shared" si="191"/>
        <v>0</v>
      </c>
      <c r="CG122" s="89">
        <f t="shared" si="191"/>
        <v>0</v>
      </c>
      <c r="CH122" s="89">
        <f t="shared" si="191"/>
        <v>0</v>
      </c>
      <c r="CI122" s="89">
        <f t="shared" si="191"/>
        <v>0</v>
      </c>
      <c r="CJ122" s="89">
        <f t="shared" si="191"/>
        <v>0</v>
      </c>
      <c r="CK122" s="89">
        <f t="shared" si="191"/>
        <v>0</v>
      </c>
      <c r="CL122" s="89">
        <f t="shared" si="191"/>
        <v>0</v>
      </c>
      <c r="CM122" s="89">
        <f t="shared" si="191"/>
        <v>0</v>
      </c>
      <c r="CN122" s="89">
        <f t="shared" si="191"/>
        <v>0</v>
      </c>
      <c r="CO122" s="89">
        <f t="shared" si="191"/>
        <v>0</v>
      </c>
      <c r="CP122" s="89">
        <f t="shared" si="191"/>
        <v>0</v>
      </c>
      <c r="CQ122" s="89">
        <f t="shared" si="191"/>
        <v>0</v>
      </c>
      <c r="CR122" s="89">
        <f t="shared" si="191"/>
        <v>0</v>
      </c>
      <c r="CS122" s="89">
        <f t="shared" si="191"/>
        <v>0</v>
      </c>
      <c r="CT122" s="89">
        <f t="shared" si="191"/>
        <v>0</v>
      </c>
      <c r="CU122" s="89">
        <f t="shared" si="191"/>
        <v>0</v>
      </c>
      <c r="CV122" s="89">
        <f t="shared" si="191"/>
        <v>0</v>
      </c>
      <c r="CW122" s="89">
        <f t="shared" si="191"/>
        <v>0</v>
      </c>
      <c r="CX122" s="89">
        <f t="shared" si="191"/>
        <v>0</v>
      </c>
      <c r="CY122" s="89">
        <f t="shared" si="191"/>
        <v>0</v>
      </c>
      <c r="CZ122" s="89">
        <f t="shared" si="191"/>
        <v>0</v>
      </c>
      <c r="DA122" s="89">
        <f t="shared" si="191"/>
        <v>0</v>
      </c>
      <c r="DB122" s="89">
        <f t="shared" si="191"/>
        <v>0</v>
      </c>
      <c r="DC122" s="89">
        <f t="shared" si="191"/>
        <v>0</v>
      </c>
      <c r="DD122" s="89">
        <f t="shared" si="191"/>
        <v>0</v>
      </c>
      <c r="DE122" s="89">
        <f t="shared" si="191"/>
        <v>0</v>
      </c>
      <c r="DF122" s="89">
        <f t="shared" si="191"/>
        <v>0</v>
      </c>
      <c r="DG122" s="89">
        <f t="shared" si="191"/>
        <v>0</v>
      </c>
      <c r="DH122" s="89">
        <f t="shared" si="191"/>
        <v>0</v>
      </c>
      <c r="DI122" s="87">
        <f>'Calc Sheet'!DH122</f>
        <v>0</v>
      </c>
      <c r="DJ122" s="69">
        <f t="shared" ref="DJ122:DJ151" si="192">IF(DI122=0,0,365)</f>
        <v>0</v>
      </c>
      <c r="DK122" s="73">
        <f t="shared" ref="DK122:DK151" si="193">IF(DI122=0,0,730)</f>
        <v>0</v>
      </c>
      <c r="DL122" s="88"/>
    </row>
    <row r="123" spans="4:116" x14ac:dyDescent="0.3">
      <c r="F123" s="74"/>
      <c r="G123" s="81">
        <f t="shared" ref="G123:AI123" si="194">G122-H122</f>
        <v>0</v>
      </c>
      <c r="H123" s="81">
        <f t="shared" si="194"/>
        <v>0</v>
      </c>
      <c r="I123" s="81">
        <f t="shared" si="194"/>
        <v>0</v>
      </c>
      <c r="J123" s="81">
        <f t="shared" si="194"/>
        <v>0</v>
      </c>
      <c r="K123" s="69">
        <f t="shared" si="194"/>
        <v>0</v>
      </c>
      <c r="L123" s="69">
        <f t="shared" si="194"/>
        <v>0</v>
      </c>
      <c r="M123" s="69">
        <f t="shared" si="194"/>
        <v>0</v>
      </c>
      <c r="N123" s="69">
        <f t="shared" si="194"/>
        <v>0</v>
      </c>
      <c r="O123" s="69">
        <f t="shared" si="194"/>
        <v>0</v>
      </c>
      <c r="P123" s="69">
        <f t="shared" si="194"/>
        <v>0</v>
      </c>
      <c r="Q123" s="69">
        <f t="shared" si="194"/>
        <v>0</v>
      </c>
      <c r="R123" s="69">
        <f t="shared" si="194"/>
        <v>0</v>
      </c>
      <c r="S123" s="69">
        <f t="shared" si="194"/>
        <v>0</v>
      </c>
      <c r="T123" s="69">
        <f t="shared" si="194"/>
        <v>0</v>
      </c>
      <c r="U123" s="69">
        <f t="shared" si="194"/>
        <v>0</v>
      </c>
      <c r="V123" s="69">
        <f t="shared" si="194"/>
        <v>0</v>
      </c>
      <c r="W123" s="69">
        <f t="shared" si="194"/>
        <v>0</v>
      </c>
      <c r="X123" s="69">
        <f t="shared" si="194"/>
        <v>0</v>
      </c>
      <c r="Y123" s="69">
        <f t="shared" si="194"/>
        <v>0</v>
      </c>
      <c r="Z123" s="69">
        <f t="shared" si="194"/>
        <v>0</v>
      </c>
      <c r="AA123" s="69">
        <f t="shared" si="194"/>
        <v>0</v>
      </c>
      <c r="AB123" s="69">
        <f t="shared" si="194"/>
        <v>0</v>
      </c>
      <c r="AC123" s="69">
        <f t="shared" si="194"/>
        <v>0</v>
      </c>
      <c r="AD123" s="69">
        <f t="shared" si="194"/>
        <v>0</v>
      </c>
      <c r="AE123" s="69">
        <f t="shared" si="194"/>
        <v>0</v>
      </c>
      <c r="AF123" s="69">
        <f t="shared" si="194"/>
        <v>0</v>
      </c>
      <c r="AG123" s="69">
        <f t="shared" si="194"/>
        <v>0</v>
      </c>
      <c r="AH123" s="69">
        <f t="shared" si="194"/>
        <v>0</v>
      </c>
      <c r="AI123" s="69">
        <f t="shared" si="194"/>
        <v>0</v>
      </c>
      <c r="AK123" s="87">
        <f>'Calc Sheet'!AI122</f>
        <v>0</v>
      </c>
      <c r="AL123" s="69">
        <f t="shared" si="189"/>
        <v>0</v>
      </c>
      <c r="AM123" s="73">
        <f t="shared" si="190"/>
        <v>0</v>
      </c>
      <c r="CD123" s="74"/>
      <c r="CE123" s="81">
        <f t="shared" ref="CE123:DG123" si="195">CE122-CF122</f>
        <v>0</v>
      </c>
      <c r="CF123" s="81">
        <f t="shared" si="195"/>
        <v>0</v>
      </c>
      <c r="CG123" s="81">
        <f t="shared" si="195"/>
        <v>0</v>
      </c>
      <c r="CH123" s="81">
        <f t="shared" si="195"/>
        <v>0</v>
      </c>
      <c r="CI123" s="69">
        <f t="shared" si="195"/>
        <v>0</v>
      </c>
      <c r="CJ123" s="69">
        <f t="shared" si="195"/>
        <v>0</v>
      </c>
      <c r="CK123" s="69">
        <f t="shared" si="195"/>
        <v>0</v>
      </c>
      <c r="CL123" s="69">
        <f t="shared" si="195"/>
        <v>0</v>
      </c>
      <c r="CM123" s="69">
        <f t="shared" si="195"/>
        <v>0</v>
      </c>
      <c r="CN123" s="69">
        <f t="shared" si="195"/>
        <v>0</v>
      </c>
      <c r="CO123" s="69">
        <f t="shared" si="195"/>
        <v>0</v>
      </c>
      <c r="CP123" s="69">
        <f t="shared" si="195"/>
        <v>0</v>
      </c>
      <c r="CQ123" s="69">
        <f t="shared" si="195"/>
        <v>0</v>
      </c>
      <c r="CR123" s="69">
        <f t="shared" si="195"/>
        <v>0</v>
      </c>
      <c r="CS123" s="69">
        <f t="shared" si="195"/>
        <v>0</v>
      </c>
      <c r="CT123" s="69">
        <f t="shared" si="195"/>
        <v>0</v>
      </c>
      <c r="CU123" s="69">
        <f t="shared" si="195"/>
        <v>0</v>
      </c>
      <c r="CV123" s="69">
        <f t="shared" si="195"/>
        <v>0</v>
      </c>
      <c r="CW123" s="69">
        <f t="shared" si="195"/>
        <v>0</v>
      </c>
      <c r="CX123" s="69">
        <f t="shared" si="195"/>
        <v>0</v>
      </c>
      <c r="CY123" s="69">
        <f t="shared" si="195"/>
        <v>0</v>
      </c>
      <c r="CZ123" s="69">
        <f t="shared" si="195"/>
        <v>0</v>
      </c>
      <c r="DA123" s="69">
        <f t="shared" si="195"/>
        <v>0</v>
      </c>
      <c r="DB123" s="69">
        <f t="shared" si="195"/>
        <v>0</v>
      </c>
      <c r="DC123" s="69">
        <f t="shared" si="195"/>
        <v>0</v>
      </c>
      <c r="DD123" s="69">
        <f t="shared" si="195"/>
        <v>0</v>
      </c>
      <c r="DE123" s="69">
        <f t="shared" si="195"/>
        <v>0</v>
      </c>
      <c r="DF123" s="69">
        <f t="shared" si="195"/>
        <v>0</v>
      </c>
      <c r="DG123" s="69">
        <f t="shared" si="195"/>
        <v>0</v>
      </c>
      <c r="DI123" s="87">
        <f>'Calc Sheet'!DG122</f>
        <v>0</v>
      </c>
      <c r="DJ123" s="69">
        <f t="shared" si="192"/>
        <v>0</v>
      </c>
      <c r="DK123" s="73">
        <f t="shared" si="193"/>
        <v>0</v>
      </c>
    </row>
    <row r="124" spans="4:116" x14ac:dyDescent="0.3">
      <c r="F124" s="74"/>
      <c r="G124" s="81">
        <f t="shared" ref="G124:AH124" si="196">G122-I122</f>
        <v>0</v>
      </c>
      <c r="H124" s="81">
        <f t="shared" si="196"/>
        <v>0</v>
      </c>
      <c r="I124" s="81">
        <f t="shared" si="196"/>
        <v>0</v>
      </c>
      <c r="J124" s="81">
        <f t="shared" si="196"/>
        <v>0</v>
      </c>
      <c r="K124" s="69">
        <f t="shared" si="196"/>
        <v>0</v>
      </c>
      <c r="L124" s="69">
        <f t="shared" si="196"/>
        <v>0</v>
      </c>
      <c r="M124" s="69">
        <f t="shared" si="196"/>
        <v>0</v>
      </c>
      <c r="N124" s="69">
        <f t="shared" si="196"/>
        <v>0</v>
      </c>
      <c r="O124" s="69">
        <f t="shared" si="196"/>
        <v>0</v>
      </c>
      <c r="P124" s="69">
        <f t="shared" si="196"/>
        <v>0</v>
      </c>
      <c r="Q124" s="69">
        <f t="shared" si="196"/>
        <v>0</v>
      </c>
      <c r="R124" s="69">
        <f t="shared" si="196"/>
        <v>0</v>
      </c>
      <c r="S124" s="69">
        <f t="shared" si="196"/>
        <v>0</v>
      </c>
      <c r="T124" s="69">
        <f t="shared" si="196"/>
        <v>0</v>
      </c>
      <c r="U124" s="69">
        <f t="shared" si="196"/>
        <v>0</v>
      </c>
      <c r="V124" s="69">
        <f t="shared" si="196"/>
        <v>0</v>
      </c>
      <c r="W124" s="69">
        <f t="shared" si="196"/>
        <v>0</v>
      </c>
      <c r="X124" s="69">
        <f t="shared" si="196"/>
        <v>0</v>
      </c>
      <c r="Y124" s="69">
        <f t="shared" si="196"/>
        <v>0</v>
      </c>
      <c r="Z124" s="69">
        <f t="shared" si="196"/>
        <v>0</v>
      </c>
      <c r="AA124" s="69">
        <f t="shared" si="196"/>
        <v>0</v>
      </c>
      <c r="AB124" s="69">
        <f t="shared" si="196"/>
        <v>0</v>
      </c>
      <c r="AC124" s="69">
        <f t="shared" si="196"/>
        <v>0</v>
      </c>
      <c r="AD124" s="69">
        <f t="shared" si="196"/>
        <v>0</v>
      </c>
      <c r="AE124" s="69">
        <f t="shared" si="196"/>
        <v>0</v>
      </c>
      <c r="AF124" s="69">
        <f t="shared" si="196"/>
        <v>0</v>
      </c>
      <c r="AG124" s="69">
        <f t="shared" si="196"/>
        <v>0</v>
      </c>
      <c r="AH124" s="69">
        <f t="shared" si="196"/>
        <v>0</v>
      </c>
      <c r="AK124" s="87">
        <f>'Calc Sheet'!AH122</f>
        <v>0</v>
      </c>
      <c r="AL124" s="69">
        <f t="shared" si="189"/>
        <v>0</v>
      </c>
      <c r="AM124" s="73">
        <f t="shared" si="190"/>
        <v>0</v>
      </c>
      <c r="CD124" s="74"/>
      <c r="CE124" s="81">
        <f t="shared" ref="CE124:DF124" si="197">CE122-CG122</f>
        <v>0</v>
      </c>
      <c r="CF124" s="81">
        <f t="shared" si="197"/>
        <v>0</v>
      </c>
      <c r="CG124" s="81">
        <f t="shared" si="197"/>
        <v>0</v>
      </c>
      <c r="CH124" s="81">
        <f t="shared" si="197"/>
        <v>0</v>
      </c>
      <c r="CI124" s="69">
        <f t="shared" si="197"/>
        <v>0</v>
      </c>
      <c r="CJ124" s="69">
        <f t="shared" si="197"/>
        <v>0</v>
      </c>
      <c r="CK124" s="69">
        <f t="shared" si="197"/>
        <v>0</v>
      </c>
      <c r="CL124" s="69">
        <f t="shared" si="197"/>
        <v>0</v>
      </c>
      <c r="CM124" s="69">
        <f t="shared" si="197"/>
        <v>0</v>
      </c>
      <c r="CN124" s="69">
        <f t="shared" si="197"/>
        <v>0</v>
      </c>
      <c r="CO124" s="69">
        <f t="shared" si="197"/>
        <v>0</v>
      </c>
      <c r="CP124" s="69">
        <f t="shared" si="197"/>
        <v>0</v>
      </c>
      <c r="CQ124" s="69">
        <f t="shared" si="197"/>
        <v>0</v>
      </c>
      <c r="CR124" s="69">
        <f t="shared" si="197"/>
        <v>0</v>
      </c>
      <c r="CS124" s="69">
        <f t="shared" si="197"/>
        <v>0</v>
      </c>
      <c r="CT124" s="69">
        <f t="shared" si="197"/>
        <v>0</v>
      </c>
      <c r="CU124" s="69">
        <f t="shared" si="197"/>
        <v>0</v>
      </c>
      <c r="CV124" s="69">
        <f t="shared" si="197"/>
        <v>0</v>
      </c>
      <c r="CW124" s="69">
        <f t="shared" si="197"/>
        <v>0</v>
      </c>
      <c r="CX124" s="69">
        <f t="shared" si="197"/>
        <v>0</v>
      </c>
      <c r="CY124" s="69">
        <f t="shared" si="197"/>
        <v>0</v>
      </c>
      <c r="CZ124" s="69">
        <f t="shared" si="197"/>
        <v>0</v>
      </c>
      <c r="DA124" s="69">
        <f t="shared" si="197"/>
        <v>0</v>
      </c>
      <c r="DB124" s="69">
        <f t="shared" si="197"/>
        <v>0</v>
      </c>
      <c r="DC124" s="69">
        <f t="shared" si="197"/>
        <v>0</v>
      </c>
      <c r="DD124" s="69">
        <f t="shared" si="197"/>
        <v>0</v>
      </c>
      <c r="DE124" s="69">
        <f t="shared" si="197"/>
        <v>0</v>
      </c>
      <c r="DF124" s="69">
        <f t="shared" si="197"/>
        <v>0</v>
      </c>
      <c r="DI124" s="87">
        <f>'Calc Sheet'!DF122</f>
        <v>0</v>
      </c>
      <c r="DJ124" s="69">
        <f t="shared" si="192"/>
        <v>0</v>
      </c>
      <c r="DK124" s="73">
        <f t="shared" si="193"/>
        <v>0</v>
      </c>
    </row>
    <row r="125" spans="4:116" x14ac:dyDescent="0.3">
      <c r="F125" s="74"/>
      <c r="G125" s="81">
        <f t="shared" ref="G125:AG125" si="198">G122-J122</f>
        <v>0</v>
      </c>
      <c r="H125" s="81">
        <f t="shared" si="198"/>
        <v>0</v>
      </c>
      <c r="I125" s="81">
        <f t="shared" si="198"/>
        <v>0</v>
      </c>
      <c r="J125" s="81">
        <f t="shared" si="198"/>
        <v>0</v>
      </c>
      <c r="K125" s="69">
        <f t="shared" si="198"/>
        <v>0</v>
      </c>
      <c r="L125" s="69">
        <f t="shared" si="198"/>
        <v>0</v>
      </c>
      <c r="M125" s="69">
        <f t="shared" si="198"/>
        <v>0</v>
      </c>
      <c r="N125" s="69">
        <f t="shared" si="198"/>
        <v>0</v>
      </c>
      <c r="O125" s="69">
        <f t="shared" si="198"/>
        <v>0</v>
      </c>
      <c r="P125" s="69">
        <f t="shared" si="198"/>
        <v>0</v>
      </c>
      <c r="Q125" s="69">
        <f t="shared" si="198"/>
        <v>0</v>
      </c>
      <c r="R125" s="69">
        <f t="shared" si="198"/>
        <v>0</v>
      </c>
      <c r="S125" s="69">
        <f t="shared" si="198"/>
        <v>0</v>
      </c>
      <c r="T125" s="69">
        <f t="shared" si="198"/>
        <v>0</v>
      </c>
      <c r="U125" s="69">
        <f t="shared" si="198"/>
        <v>0</v>
      </c>
      <c r="V125" s="69">
        <f t="shared" si="198"/>
        <v>0</v>
      </c>
      <c r="W125" s="69">
        <f t="shared" si="198"/>
        <v>0</v>
      </c>
      <c r="X125" s="69">
        <f t="shared" si="198"/>
        <v>0</v>
      </c>
      <c r="Y125" s="69">
        <f t="shared" si="198"/>
        <v>0</v>
      </c>
      <c r="Z125" s="69">
        <f t="shared" si="198"/>
        <v>0</v>
      </c>
      <c r="AA125" s="69">
        <f t="shared" si="198"/>
        <v>0</v>
      </c>
      <c r="AB125" s="69">
        <f t="shared" si="198"/>
        <v>0</v>
      </c>
      <c r="AC125" s="69">
        <f t="shared" si="198"/>
        <v>0</v>
      </c>
      <c r="AD125" s="69">
        <f t="shared" si="198"/>
        <v>0</v>
      </c>
      <c r="AE125" s="69">
        <f t="shared" si="198"/>
        <v>0</v>
      </c>
      <c r="AF125" s="69">
        <f t="shared" si="198"/>
        <v>0</v>
      </c>
      <c r="AG125" s="69">
        <f t="shared" si="198"/>
        <v>0</v>
      </c>
      <c r="AK125" s="87">
        <f>'Calc Sheet'!AG122</f>
        <v>0</v>
      </c>
      <c r="AL125" s="69">
        <f t="shared" si="189"/>
        <v>0</v>
      </c>
      <c r="AM125" s="73">
        <f t="shared" si="190"/>
        <v>0</v>
      </c>
      <c r="CD125" s="74"/>
      <c r="CE125" s="81">
        <f t="shared" ref="CE125:DE125" si="199">CE122-CH122</f>
        <v>0</v>
      </c>
      <c r="CF125" s="81">
        <f t="shared" si="199"/>
        <v>0</v>
      </c>
      <c r="CG125" s="81">
        <f t="shared" si="199"/>
        <v>0</v>
      </c>
      <c r="CH125" s="81">
        <f t="shared" si="199"/>
        <v>0</v>
      </c>
      <c r="CI125" s="69">
        <f t="shared" si="199"/>
        <v>0</v>
      </c>
      <c r="CJ125" s="69">
        <f t="shared" si="199"/>
        <v>0</v>
      </c>
      <c r="CK125" s="69">
        <f t="shared" si="199"/>
        <v>0</v>
      </c>
      <c r="CL125" s="69">
        <f t="shared" si="199"/>
        <v>0</v>
      </c>
      <c r="CM125" s="69">
        <f t="shared" si="199"/>
        <v>0</v>
      </c>
      <c r="CN125" s="69">
        <f t="shared" si="199"/>
        <v>0</v>
      </c>
      <c r="CO125" s="69">
        <f t="shared" si="199"/>
        <v>0</v>
      </c>
      <c r="CP125" s="69">
        <f t="shared" si="199"/>
        <v>0</v>
      </c>
      <c r="CQ125" s="69">
        <f t="shared" si="199"/>
        <v>0</v>
      </c>
      <c r="CR125" s="69">
        <f t="shared" si="199"/>
        <v>0</v>
      </c>
      <c r="CS125" s="69">
        <f t="shared" si="199"/>
        <v>0</v>
      </c>
      <c r="CT125" s="69">
        <f t="shared" si="199"/>
        <v>0</v>
      </c>
      <c r="CU125" s="69">
        <f t="shared" si="199"/>
        <v>0</v>
      </c>
      <c r="CV125" s="69">
        <f t="shared" si="199"/>
        <v>0</v>
      </c>
      <c r="CW125" s="69">
        <f t="shared" si="199"/>
        <v>0</v>
      </c>
      <c r="CX125" s="69">
        <f t="shared" si="199"/>
        <v>0</v>
      </c>
      <c r="CY125" s="69">
        <f t="shared" si="199"/>
        <v>0</v>
      </c>
      <c r="CZ125" s="69">
        <f t="shared" si="199"/>
        <v>0</v>
      </c>
      <c r="DA125" s="69">
        <f t="shared" si="199"/>
        <v>0</v>
      </c>
      <c r="DB125" s="69">
        <f t="shared" si="199"/>
        <v>0</v>
      </c>
      <c r="DC125" s="69">
        <f t="shared" si="199"/>
        <v>0</v>
      </c>
      <c r="DD125" s="69">
        <f t="shared" si="199"/>
        <v>0</v>
      </c>
      <c r="DE125" s="69">
        <f t="shared" si="199"/>
        <v>0</v>
      </c>
      <c r="DI125" s="87">
        <f>'Calc Sheet'!DE122</f>
        <v>0</v>
      </c>
      <c r="DJ125" s="69">
        <f t="shared" si="192"/>
        <v>0</v>
      </c>
      <c r="DK125" s="73">
        <f t="shared" si="193"/>
        <v>0</v>
      </c>
    </row>
    <row r="126" spans="4:116" x14ac:dyDescent="0.3">
      <c r="F126" s="74"/>
      <c r="G126" s="69">
        <f t="shared" ref="G126:AF126" si="200">G122-K122</f>
        <v>0</v>
      </c>
      <c r="H126" s="69">
        <f t="shared" si="200"/>
        <v>0</v>
      </c>
      <c r="I126" s="69">
        <f t="shared" si="200"/>
        <v>0</v>
      </c>
      <c r="J126" s="69">
        <f t="shared" si="200"/>
        <v>0</v>
      </c>
      <c r="K126" s="69">
        <f t="shared" si="200"/>
        <v>0</v>
      </c>
      <c r="L126" s="69">
        <f t="shared" si="200"/>
        <v>0</v>
      </c>
      <c r="M126" s="69">
        <f t="shared" si="200"/>
        <v>0</v>
      </c>
      <c r="N126" s="69">
        <f t="shared" si="200"/>
        <v>0</v>
      </c>
      <c r="O126" s="69">
        <f t="shared" si="200"/>
        <v>0</v>
      </c>
      <c r="P126" s="69">
        <f t="shared" si="200"/>
        <v>0</v>
      </c>
      <c r="Q126" s="69">
        <f t="shared" si="200"/>
        <v>0</v>
      </c>
      <c r="R126" s="69">
        <f t="shared" si="200"/>
        <v>0</v>
      </c>
      <c r="S126" s="69">
        <f t="shared" si="200"/>
        <v>0</v>
      </c>
      <c r="T126" s="69">
        <f t="shared" si="200"/>
        <v>0</v>
      </c>
      <c r="U126" s="69">
        <f t="shared" si="200"/>
        <v>0</v>
      </c>
      <c r="V126" s="69">
        <f t="shared" si="200"/>
        <v>0</v>
      </c>
      <c r="W126" s="69">
        <f t="shared" si="200"/>
        <v>0</v>
      </c>
      <c r="X126" s="69">
        <f t="shared" si="200"/>
        <v>0</v>
      </c>
      <c r="Y126" s="69">
        <f t="shared" si="200"/>
        <v>0</v>
      </c>
      <c r="Z126" s="69">
        <f t="shared" si="200"/>
        <v>0</v>
      </c>
      <c r="AA126" s="69">
        <f t="shared" si="200"/>
        <v>0</v>
      </c>
      <c r="AB126" s="69">
        <f t="shared" si="200"/>
        <v>0</v>
      </c>
      <c r="AC126" s="69">
        <f t="shared" si="200"/>
        <v>0</v>
      </c>
      <c r="AD126" s="69">
        <f t="shared" si="200"/>
        <v>0</v>
      </c>
      <c r="AE126" s="69">
        <f t="shared" si="200"/>
        <v>0</v>
      </c>
      <c r="AF126" s="69">
        <f t="shared" si="200"/>
        <v>0</v>
      </c>
      <c r="AK126" s="87">
        <f>'Calc Sheet'!AF122</f>
        <v>0</v>
      </c>
      <c r="AL126" s="69">
        <f t="shared" si="189"/>
        <v>0</v>
      </c>
      <c r="AM126" s="73">
        <f t="shared" si="190"/>
        <v>0</v>
      </c>
      <c r="CD126" s="74"/>
      <c r="CE126" s="69">
        <f t="shared" ref="CE126:DD126" si="201">CE122-CI122</f>
        <v>0</v>
      </c>
      <c r="CF126" s="69">
        <f t="shared" si="201"/>
        <v>0</v>
      </c>
      <c r="CG126" s="69">
        <f t="shared" si="201"/>
        <v>0</v>
      </c>
      <c r="CH126" s="69">
        <f t="shared" si="201"/>
        <v>0</v>
      </c>
      <c r="CI126" s="69">
        <f t="shared" si="201"/>
        <v>0</v>
      </c>
      <c r="CJ126" s="69">
        <f t="shared" si="201"/>
        <v>0</v>
      </c>
      <c r="CK126" s="69">
        <f t="shared" si="201"/>
        <v>0</v>
      </c>
      <c r="CL126" s="69">
        <f t="shared" si="201"/>
        <v>0</v>
      </c>
      <c r="CM126" s="69">
        <f t="shared" si="201"/>
        <v>0</v>
      </c>
      <c r="CN126" s="69">
        <f t="shared" si="201"/>
        <v>0</v>
      </c>
      <c r="CO126" s="69">
        <f t="shared" si="201"/>
        <v>0</v>
      </c>
      <c r="CP126" s="69">
        <f t="shared" si="201"/>
        <v>0</v>
      </c>
      <c r="CQ126" s="69">
        <f t="shared" si="201"/>
        <v>0</v>
      </c>
      <c r="CR126" s="69">
        <f t="shared" si="201"/>
        <v>0</v>
      </c>
      <c r="CS126" s="69">
        <f t="shared" si="201"/>
        <v>0</v>
      </c>
      <c r="CT126" s="69">
        <f t="shared" si="201"/>
        <v>0</v>
      </c>
      <c r="CU126" s="69">
        <f t="shared" si="201"/>
        <v>0</v>
      </c>
      <c r="CV126" s="69">
        <f t="shared" si="201"/>
        <v>0</v>
      </c>
      <c r="CW126" s="69">
        <f t="shared" si="201"/>
        <v>0</v>
      </c>
      <c r="CX126" s="69">
        <f t="shared" si="201"/>
        <v>0</v>
      </c>
      <c r="CY126" s="69">
        <f t="shared" si="201"/>
        <v>0</v>
      </c>
      <c r="CZ126" s="69">
        <f t="shared" si="201"/>
        <v>0</v>
      </c>
      <c r="DA126" s="69">
        <f t="shared" si="201"/>
        <v>0</v>
      </c>
      <c r="DB126" s="69">
        <f t="shared" si="201"/>
        <v>0</v>
      </c>
      <c r="DC126" s="69">
        <f t="shared" si="201"/>
        <v>0</v>
      </c>
      <c r="DD126" s="69">
        <f t="shared" si="201"/>
        <v>0</v>
      </c>
      <c r="DI126" s="87">
        <f>'Calc Sheet'!DD122</f>
        <v>0</v>
      </c>
      <c r="DJ126" s="69">
        <f t="shared" si="192"/>
        <v>0</v>
      </c>
      <c r="DK126" s="73">
        <f t="shared" si="193"/>
        <v>0</v>
      </c>
    </row>
    <row r="127" spans="4:116" x14ac:dyDescent="0.3">
      <c r="F127" s="74"/>
      <c r="G127" s="81">
        <f t="shared" ref="G127:AE127" si="202">G122-L122</f>
        <v>0</v>
      </c>
      <c r="H127" s="81">
        <f t="shared" si="202"/>
        <v>0</v>
      </c>
      <c r="I127" s="81">
        <f t="shared" si="202"/>
        <v>0</v>
      </c>
      <c r="J127" s="81">
        <f t="shared" si="202"/>
        <v>0</v>
      </c>
      <c r="K127" s="81">
        <f t="shared" si="202"/>
        <v>0</v>
      </c>
      <c r="L127" s="81">
        <f t="shared" si="202"/>
        <v>0</v>
      </c>
      <c r="M127" s="81">
        <f t="shared" si="202"/>
        <v>0</v>
      </c>
      <c r="N127" s="81">
        <f t="shared" si="202"/>
        <v>0</v>
      </c>
      <c r="O127" s="81">
        <f t="shared" si="202"/>
        <v>0</v>
      </c>
      <c r="P127" s="81">
        <f t="shared" si="202"/>
        <v>0</v>
      </c>
      <c r="Q127" s="81">
        <f t="shared" si="202"/>
        <v>0</v>
      </c>
      <c r="R127" s="81">
        <f t="shared" si="202"/>
        <v>0</v>
      </c>
      <c r="S127" s="81">
        <f t="shared" si="202"/>
        <v>0</v>
      </c>
      <c r="T127" s="81">
        <f t="shared" si="202"/>
        <v>0</v>
      </c>
      <c r="U127" s="81">
        <f t="shared" si="202"/>
        <v>0</v>
      </c>
      <c r="V127" s="81">
        <f t="shared" si="202"/>
        <v>0</v>
      </c>
      <c r="W127" s="81">
        <f t="shared" si="202"/>
        <v>0</v>
      </c>
      <c r="X127" s="81">
        <f t="shared" si="202"/>
        <v>0</v>
      </c>
      <c r="Y127" s="81">
        <f t="shared" si="202"/>
        <v>0</v>
      </c>
      <c r="Z127" s="81">
        <f t="shared" si="202"/>
        <v>0</v>
      </c>
      <c r="AA127" s="81">
        <f t="shared" si="202"/>
        <v>0</v>
      </c>
      <c r="AB127" s="81">
        <f t="shared" si="202"/>
        <v>0</v>
      </c>
      <c r="AC127" s="81">
        <f t="shared" si="202"/>
        <v>0</v>
      </c>
      <c r="AD127" s="81">
        <f t="shared" si="202"/>
        <v>0</v>
      </c>
      <c r="AE127" s="81">
        <f t="shared" si="202"/>
        <v>0</v>
      </c>
      <c r="AF127" s="81"/>
      <c r="AK127" s="87">
        <f>'Calc Sheet'!AE122</f>
        <v>0</v>
      </c>
      <c r="AL127" s="69">
        <f t="shared" si="189"/>
        <v>0</v>
      </c>
      <c r="AM127" s="73">
        <f t="shared" si="190"/>
        <v>0</v>
      </c>
      <c r="CD127" s="74"/>
      <c r="CE127" s="81">
        <f t="shared" ref="CE127:DC127" si="203">CE122-CJ122</f>
        <v>0</v>
      </c>
      <c r="CF127" s="81">
        <f t="shared" si="203"/>
        <v>0</v>
      </c>
      <c r="CG127" s="81">
        <f t="shared" si="203"/>
        <v>0</v>
      </c>
      <c r="CH127" s="81">
        <f t="shared" si="203"/>
        <v>0</v>
      </c>
      <c r="CI127" s="81">
        <f t="shared" si="203"/>
        <v>0</v>
      </c>
      <c r="CJ127" s="81">
        <f t="shared" si="203"/>
        <v>0</v>
      </c>
      <c r="CK127" s="81">
        <f t="shared" si="203"/>
        <v>0</v>
      </c>
      <c r="CL127" s="81">
        <f t="shared" si="203"/>
        <v>0</v>
      </c>
      <c r="CM127" s="81">
        <f t="shared" si="203"/>
        <v>0</v>
      </c>
      <c r="CN127" s="81">
        <f t="shared" si="203"/>
        <v>0</v>
      </c>
      <c r="CO127" s="81">
        <f t="shared" si="203"/>
        <v>0</v>
      </c>
      <c r="CP127" s="81">
        <f t="shared" si="203"/>
        <v>0</v>
      </c>
      <c r="CQ127" s="81">
        <f t="shared" si="203"/>
        <v>0</v>
      </c>
      <c r="CR127" s="81">
        <f t="shared" si="203"/>
        <v>0</v>
      </c>
      <c r="CS127" s="81">
        <f t="shared" si="203"/>
        <v>0</v>
      </c>
      <c r="CT127" s="81">
        <f t="shared" si="203"/>
        <v>0</v>
      </c>
      <c r="CU127" s="81">
        <f t="shared" si="203"/>
        <v>0</v>
      </c>
      <c r="CV127" s="81">
        <f t="shared" si="203"/>
        <v>0</v>
      </c>
      <c r="CW127" s="81">
        <f t="shared" si="203"/>
        <v>0</v>
      </c>
      <c r="CX127" s="81">
        <f t="shared" si="203"/>
        <v>0</v>
      </c>
      <c r="CY127" s="81">
        <f t="shared" si="203"/>
        <v>0</v>
      </c>
      <c r="CZ127" s="81">
        <f t="shared" si="203"/>
        <v>0</v>
      </c>
      <c r="DA127" s="81">
        <f t="shared" si="203"/>
        <v>0</v>
      </c>
      <c r="DB127" s="81">
        <f t="shared" si="203"/>
        <v>0</v>
      </c>
      <c r="DC127" s="81">
        <f t="shared" si="203"/>
        <v>0</v>
      </c>
      <c r="DD127" s="81"/>
      <c r="DI127" s="87">
        <f>'Calc Sheet'!DC122</f>
        <v>0</v>
      </c>
      <c r="DJ127" s="69">
        <f t="shared" si="192"/>
        <v>0</v>
      </c>
      <c r="DK127" s="73">
        <f t="shared" si="193"/>
        <v>0</v>
      </c>
    </row>
    <row r="128" spans="4:116" x14ac:dyDescent="0.3">
      <c r="F128" s="74"/>
      <c r="G128" s="81">
        <f t="shared" ref="G128:AD128" si="204">G122-M122</f>
        <v>0</v>
      </c>
      <c r="H128" s="81">
        <f t="shared" si="204"/>
        <v>0</v>
      </c>
      <c r="I128" s="81">
        <f t="shared" si="204"/>
        <v>0</v>
      </c>
      <c r="J128" s="81">
        <f t="shared" si="204"/>
        <v>0</v>
      </c>
      <c r="K128" s="81">
        <f t="shared" si="204"/>
        <v>0</v>
      </c>
      <c r="L128" s="81">
        <f t="shared" si="204"/>
        <v>0</v>
      </c>
      <c r="M128" s="81">
        <f t="shared" si="204"/>
        <v>0</v>
      </c>
      <c r="N128" s="81">
        <f t="shared" si="204"/>
        <v>0</v>
      </c>
      <c r="O128" s="81">
        <f t="shared" si="204"/>
        <v>0</v>
      </c>
      <c r="P128" s="81">
        <f t="shared" si="204"/>
        <v>0</v>
      </c>
      <c r="Q128" s="81">
        <f t="shared" si="204"/>
        <v>0</v>
      </c>
      <c r="R128" s="81">
        <f t="shared" si="204"/>
        <v>0</v>
      </c>
      <c r="S128" s="81">
        <f t="shared" si="204"/>
        <v>0</v>
      </c>
      <c r="T128" s="81">
        <f t="shared" si="204"/>
        <v>0</v>
      </c>
      <c r="U128" s="81">
        <f t="shared" si="204"/>
        <v>0</v>
      </c>
      <c r="V128" s="81">
        <f t="shared" si="204"/>
        <v>0</v>
      </c>
      <c r="W128" s="81">
        <f t="shared" si="204"/>
        <v>0</v>
      </c>
      <c r="X128" s="81">
        <f t="shared" si="204"/>
        <v>0</v>
      </c>
      <c r="Y128" s="81">
        <f t="shared" si="204"/>
        <v>0</v>
      </c>
      <c r="Z128" s="81">
        <f t="shared" si="204"/>
        <v>0</v>
      </c>
      <c r="AA128" s="81">
        <f t="shared" si="204"/>
        <v>0</v>
      </c>
      <c r="AB128" s="81">
        <f t="shared" si="204"/>
        <v>0</v>
      </c>
      <c r="AC128" s="81">
        <f t="shared" si="204"/>
        <v>0</v>
      </c>
      <c r="AD128" s="81">
        <f t="shared" si="204"/>
        <v>0</v>
      </c>
      <c r="AE128" s="81"/>
      <c r="AK128" s="87">
        <f>'Calc Sheet'!AD122</f>
        <v>0</v>
      </c>
      <c r="AL128" s="69">
        <f t="shared" si="189"/>
        <v>0</v>
      </c>
      <c r="AM128" s="73">
        <f t="shared" si="190"/>
        <v>0</v>
      </c>
      <c r="CD128" s="74"/>
      <c r="CE128" s="81">
        <f t="shared" ref="CE128:DB128" si="205">CE122-CK122</f>
        <v>0</v>
      </c>
      <c r="CF128" s="81">
        <f t="shared" si="205"/>
        <v>0</v>
      </c>
      <c r="CG128" s="81">
        <f t="shared" si="205"/>
        <v>0</v>
      </c>
      <c r="CH128" s="81">
        <f t="shared" si="205"/>
        <v>0</v>
      </c>
      <c r="CI128" s="81">
        <f t="shared" si="205"/>
        <v>0</v>
      </c>
      <c r="CJ128" s="81">
        <f t="shared" si="205"/>
        <v>0</v>
      </c>
      <c r="CK128" s="81">
        <f t="shared" si="205"/>
        <v>0</v>
      </c>
      <c r="CL128" s="81">
        <f t="shared" si="205"/>
        <v>0</v>
      </c>
      <c r="CM128" s="81">
        <f t="shared" si="205"/>
        <v>0</v>
      </c>
      <c r="CN128" s="81">
        <f t="shared" si="205"/>
        <v>0</v>
      </c>
      <c r="CO128" s="81">
        <f t="shared" si="205"/>
        <v>0</v>
      </c>
      <c r="CP128" s="81">
        <f t="shared" si="205"/>
        <v>0</v>
      </c>
      <c r="CQ128" s="81">
        <f t="shared" si="205"/>
        <v>0</v>
      </c>
      <c r="CR128" s="81">
        <f t="shared" si="205"/>
        <v>0</v>
      </c>
      <c r="CS128" s="81">
        <f t="shared" si="205"/>
        <v>0</v>
      </c>
      <c r="CT128" s="81">
        <f t="shared" si="205"/>
        <v>0</v>
      </c>
      <c r="CU128" s="81">
        <f t="shared" si="205"/>
        <v>0</v>
      </c>
      <c r="CV128" s="81">
        <f t="shared" si="205"/>
        <v>0</v>
      </c>
      <c r="CW128" s="81">
        <f t="shared" si="205"/>
        <v>0</v>
      </c>
      <c r="CX128" s="81">
        <f t="shared" si="205"/>
        <v>0</v>
      </c>
      <c r="CY128" s="81">
        <f t="shared" si="205"/>
        <v>0</v>
      </c>
      <c r="CZ128" s="81">
        <f t="shared" si="205"/>
        <v>0</v>
      </c>
      <c r="DA128" s="81">
        <f t="shared" si="205"/>
        <v>0</v>
      </c>
      <c r="DB128" s="81">
        <f t="shared" si="205"/>
        <v>0</v>
      </c>
      <c r="DC128" s="81"/>
      <c r="DI128" s="87">
        <f>'Calc Sheet'!DB122</f>
        <v>0</v>
      </c>
      <c r="DJ128" s="69">
        <f t="shared" si="192"/>
        <v>0</v>
      </c>
      <c r="DK128" s="73">
        <f t="shared" si="193"/>
        <v>0</v>
      </c>
    </row>
    <row r="129" spans="6:115" x14ac:dyDescent="0.3">
      <c r="F129" s="74"/>
      <c r="G129" s="81">
        <f t="shared" ref="G129:AC129" si="206">G122-N122</f>
        <v>0</v>
      </c>
      <c r="H129" s="81">
        <f t="shared" si="206"/>
        <v>0</v>
      </c>
      <c r="I129" s="81">
        <f t="shared" si="206"/>
        <v>0</v>
      </c>
      <c r="J129" s="81">
        <f t="shared" si="206"/>
        <v>0</v>
      </c>
      <c r="K129" s="81">
        <f t="shared" si="206"/>
        <v>0</v>
      </c>
      <c r="L129" s="81">
        <f t="shared" si="206"/>
        <v>0</v>
      </c>
      <c r="M129" s="81">
        <f t="shared" si="206"/>
        <v>0</v>
      </c>
      <c r="N129" s="81">
        <f t="shared" si="206"/>
        <v>0</v>
      </c>
      <c r="O129" s="81">
        <f t="shared" si="206"/>
        <v>0</v>
      </c>
      <c r="P129" s="81">
        <f t="shared" si="206"/>
        <v>0</v>
      </c>
      <c r="Q129" s="81">
        <f t="shared" si="206"/>
        <v>0</v>
      </c>
      <c r="R129" s="81">
        <f t="shared" si="206"/>
        <v>0</v>
      </c>
      <c r="S129" s="81">
        <f t="shared" si="206"/>
        <v>0</v>
      </c>
      <c r="T129" s="81">
        <f t="shared" si="206"/>
        <v>0</v>
      </c>
      <c r="U129" s="81">
        <f t="shared" si="206"/>
        <v>0</v>
      </c>
      <c r="V129" s="81">
        <f t="shared" si="206"/>
        <v>0</v>
      </c>
      <c r="W129" s="81">
        <f t="shared" si="206"/>
        <v>0</v>
      </c>
      <c r="X129" s="81">
        <f t="shared" si="206"/>
        <v>0</v>
      </c>
      <c r="Y129" s="81">
        <f t="shared" si="206"/>
        <v>0</v>
      </c>
      <c r="Z129" s="81">
        <f t="shared" si="206"/>
        <v>0</v>
      </c>
      <c r="AA129" s="81">
        <f t="shared" si="206"/>
        <v>0</v>
      </c>
      <c r="AB129" s="81">
        <f t="shared" si="206"/>
        <v>0</v>
      </c>
      <c r="AC129" s="81">
        <f t="shared" si="206"/>
        <v>0</v>
      </c>
      <c r="AK129" s="87">
        <f>'Calc Sheet'!AC122</f>
        <v>0</v>
      </c>
      <c r="AL129" s="69">
        <f t="shared" si="189"/>
        <v>0</v>
      </c>
      <c r="AM129" s="73">
        <f t="shared" si="190"/>
        <v>0</v>
      </c>
      <c r="CD129" s="74"/>
      <c r="CE129" s="81">
        <f t="shared" ref="CE129:DA129" si="207">CE122-CL122</f>
        <v>0</v>
      </c>
      <c r="CF129" s="81">
        <f t="shared" si="207"/>
        <v>0</v>
      </c>
      <c r="CG129" s="81">
        <f t="shared" si="207"/>
        <v>0</v>
      </c>
      <c r="CH129" s="81">
        <f t="shared" si="207"/>
        <v>0</v>
      </c>
      <c r="CI129" s="81">
        <f t="shared" si="207"/>
        <v>0</v>
      </c>
      <c r="CJ129" s="81">
        <f t="shared" si="207"/>
        <v>0</v>
      </c>
      <c r="CK129" s="81">
        <f t="shared" si="207"/>
        <v>0</v>
      </c>
      <c r="CL129" s="81">
        <f t="shared" si="207"/>
        <v>0</v>
      </c>
      <c r="CM129" s="81">
        <f t="shared" si="207"/>
        <v>0</v>
      </c>
      <c r="CN129" s="81">
        <f t="shared" si="207"/>
        <v>0</v>
      </c>
      <c r="CO129" s="81">
        <f t="shared" si="207"/>
        <v>0</v>
      </c>
      <c r="CP129" s="81">
        <f t="shared" si="207"/>
        <v>0</v>
      </c>
      <c r="CQ129" s="81">
        <f t="shared" si="207"/>
        <v>0</v>
      </c>
      <c r="CR129" s="81">
        <f t="shared" si="207"/>
        <v>0</v>
      </c>
      <c r="CS129" s="81">
        <f t="shared" si="207"/>
        <v>0</v>
      </c>
      <c r="CT129" s="81">
        <f t="shared" si="207"/>
        <v>0</v>
      </c>
      <c r="CU129" s="81">
        <f t="shared" si="207"/>
        <v>0</v>
      </c>
      <c r="CV129" s="81">
        <f t="shared" si="207"/>
        <v>0</v>
      </c>
      <c r="CW129" s="81">
        <f t="shared" si="207"/>
        <v>0</v>
      </c>
      <c r="CX129" s="81">
        <f t="shared" si="207"/>
        <v>0</v>
      </c>
      <c r="CY129" s="81">
        <f t="shared" si="207"/>
        <v>0</v>
      </c>
      <c r="CZ129" s="81">
        <f t="shared" si="207"/>
        <v>0</v>
      </c>
      <c r="DA129" s="81">
        <f t="shared" si="207"/>
        <v>0</v>
      </c>
      <c r="DI129" s="87">
        <f>'Calc Sheet'!DA122</f>
        <v>0</v>
      </c>
      <c r="DJ129" s="69">
        <f t="shared" si="192"/>
        <v>0</v>
      </c>
      <c r="DK129" s="73">
        <f t="shared" si="193"/>
        <v>0</v>
      </c>
    </row>
    <row r="130" spans="6:115" x14ac:dyDescent="0.3">
      <c r="F130" s="74"/>
      <c r="G130" s="81">
        <f t="shared" ref="G130:AB130" si="208">G122-O122</f>
        <v>0</v>
      </c>
      <c r="H130" s="81">
        <f t="shared" si="208"/>
        <v>0</v>
      </c>
      <c r="I130" s="81">
        <f t="shared" si="208"/>
        <v>0</v>
      </c>
      <c r="J130" s="81">
        <f t="shared" si="208"/>
        <v>0</v>
      </c>
      <c r="K130" s="81">
        <f t="shared" si="208"/>
        <v>0</v>
      </c>
      <c r="L130" s="81">
        <f t="shared" si="208"/>
        <v>0</v>
      </c>
      <c r="M130" s="81">
        <f t="shared" si="208"/>
        <v>0</v>
      </c>
      <c r="N130" s="81">
        <f t="shared" si="208"/>
        <v>0</v>
      </c>
      <c r="O130" s="81">
        <f t="shared" si="208"/>
        <v>0</v>
      </c>
      <c r="P130" s="81">
        <f t="shared" si="208"/>
        <v>0</v>
      </c>
      <c r="Q130" s="81">
        <f t="shared" si="208"/>
        <v>0</v>
      </c>
      <c r="R130" s="81">
        <f t="shared" si="208"/>
        <v>0</v>
      </c>
      <c r="S130" s="81">
        <f t="shared" si="208"/>
        <v>0</v>
      </c>
      <c r="T130" s="81">
        <f t="shared" si="208"/>
        <v>0</v>
      </c>
      <c r="U130" s="81">
        <f t="shared" si="208"/>
        <v>0</v>
      </c>
      <c r="V130" s="81">
        <f t="shared" si="208"/>
        <v>0</v>
      </c>
      <c r="W130" s="81">
        <f t="shared" si="208"/>
        <v>0</v>
      </c>
      <c r="X130" s="81">
        <f t="shared" si="208"/>
        <v>0</v>
      </c>
      <c r="Y130" s="81">
        <f t="shared" si="208"/>
        <v>0</v>
      </c>
      <c r="Z130" s="81">
        <f t="shared" si="208"/>
        <v>0</v>
      </c>
      <c r="AA130" s="81">
        <f t="shared" si="208"/>
        <v>0</v>
      </c>
      <c r="AB130" s="81">
        <f t="shared" si="208"/>
        <v>0</v>
      </c>
      <c r="AK130" s="87">
        <f>'Calc Sheet'!AB122</f>
        <v>0</v>
      </c>
      <c r="AL130" s="69">
        <f t="shared" si="189"/>
        <v>0</v>
      </c>
      <c r="AM130" s="73">
        <f t="shared" si="190"/>
        <v>0</v>
      </c>
      <c r="CD130" s="74"/>
      <c r="CE130" s="81">
        <f t="shared" ref="CE130:CZ130" si="209">CE122-CM122</f>
        <v>0</v>
      </c>
      <c r="CF130" s="81">
        <f t="shared" si="209"/>
        <v>0</v>
      </c>
      <c r="CG130" s="81">
        <f t="shared" si="209"/>
        <v>0</v>
      </c>
      <c r="CH130" s="81">
        <f t="shared" si="209"/>
        <v>0</v>
      </c>
      <c r="CI130" s="81">
        <f t="shared" si="209"/>
        <v>0</v>
      </c>
      <c r="CJ130" s="81">
        <f t="shared" si="209"/>
        <v>0</v>
      </c>
      <c r="CK130" s="81">
        <f t="shared" si="209"/>
        <v>0</v>
      </c>
      <c r="CL130" s="81">
        <f t="shared" si="209"/>
        <v>0</v>
      </c>
      <c r="CM130" s="81">
        <f t="shared" si="209"/>
        <v>0</v>
      </c>
      <c r="CN130" s="81">
        <f t="shared" si="209"/>
        <v>0</v>
      </c>
      <c r="CO130" s="81">
        <f t="shared" si="209"/>
        <v>0</v>
      </c>
      <c r="CP130" s="81">
        <f t="shared" si="209"/>
        <v>0</v>
      </c>
      <c r="CQ130" s="81">
        <f t="shared" si="209"/>
        <v>0</v>
      </c>
      <c r="CR130" s="81">
        <f t="shared" si="209"/>
        <v>0</v>
      </c>
      <c r="CS130" s="81">
        <f t="shared" si="209"/>
        <v>0</v>
      </c>
      <c r="CT130" s="81">
        <f t="shared" si="209"/>
        <v>0</v>
      </c>
      <c r="CU130" s="81">
        <f t="shared" si="209"/>
        <v>0</v>
      </c>
      <c r="CV130" s="81">
        <f t="shared" si="209"/>
        <v>0</v>
      </c>
      <c r="CW130" s="81">
        <f t="shared" si="209"/>
        <v>0</v>
      </c>
      <c r="CX130" s="81">
        <f t="shared" si="209"/>
        <v>0</v>
      </c>
      <c r="CY130" s="81">
        <f t="shared" si="209"/>
        <v>0</v>
      </c>
      <c r="CZ130" s="81">
        <f t="shared" si="209"/>
        <v>0</v>
      </c>
      <c r="DI130" s="87">
        <f>'Calc Sheet'!CZ122</f>
        <v>0</v>
      </c>
      <c r="DJ130" s="69">
        <f t="shared" si="192"/>
        <v>0</v>
      </c>
      <c r="DK130" s="73">
        <f t="shared" si="193"/>
        <v>0</v>
      </c>
    </row>
    <row r="131" spans="6:115" x14ac:dyDescent="0.3">
      <c r="F131" s="74"/>
      <c r="G131" s="81">
        <f t="shared" ref="G131:AA131" si="210">G122-P122</f>
        <v>0</v>
      </c>
      <c r="H131" s="81">
        <f t="shared" si="210"/>
        <v>0</v>
      </c>
      <c r="I131" s="81">
        <f t="shared" si="210"/>
        <v>0</v>
      </c>
      <c r="J131" s="81">
        <f t="shared" si="210"/>
        <v>0</v>
      </c>
      <c r="K131" s="81">
        <f t="shared" si="210"/>
        <v>0</v>
      </c>
      <c r="L131" s="81">
        <f t="shared" si="210"/>
        <v>0</v>
      </c>
      <c r="M131" s="81">
        <f t="shared" si="210"/>
        <v>0</v>
      </c>
      <c r="N131" s="81">
        <f t="shared" si="210"/>
        <v>0</v>
      </c>
      <c r="O131" s="81">
        <f t="shared" si="210"/>
        <v>0</v>
      </c>
      <c r="P131" s="81">
        <f t="shared" si="210"/>
        <v>0</v>
      </c>
      <c r="Q131" s="81">
        <f t="shared" si="210"/>
        <v>0</v>
      </c>
      <c r="R131" s="81">
        <f t="shared" si="210"/>
        <v>0</v>
      </c>
      <c r="S131" s="81">
        <f t="shared" si="210"/>
        <v>0</v>
      </c>
      <c r="T131" s="81">
        <f t="shared" si="210"/>
        <v>0</v>
      </c>
      <c r="U131" s="81">
        <f t="shared" si="210"/>
        <v>0</v>
      </c>
      <c r="V131" s="81">
        <f t="shared" si="210"/>
        <v>0</v>
      </c>
      <c r="W131" s="81">
        <f t="shared" si="210"/>
        <v>0</v>
      </c>
      <c r="X131" s="81">
        <f t="shared" si="210"/>
        <v>0</v>
      </c>
      <c r="Y131" s="81">
        <f t="shared" si="210"/>
        <v>0</v>
      </c>
      <c r="Z131" s="81">
        <f t="shared" si="210"/>
        <v>0</v>
      </c>
      <c r="AA131" s="81">
        <f t="shared" si="210"/>
        <v>0</v>
      </c>
      <c r="AK131" s="87">
        <f>'Calc Sheet'!AA122</f>
        <v>0</v>
      </c>
      <c r="AL131" s="69">
        <f t="shared" si="189"/>
        <v>0</v>
      </c>
      <c r="AM131" s="73">
        <f t="shared" si="190"/>
        <v>0</v>
      </c>
      <c r="CD131" s="74"/>
      <c r="CE131" s="81">
        <f t="shared" ref="CE131:CY131" si="211">CE122-CN122</f>
        <v>0</v>
      </c>
      <c r="CF131" s="81">
        <f t="shared" si="211"/>
        <v>0</v>
      </c>
      <c r="CG131" s="81">
        <f t="shared" si="211"/>
        <v>0</v>
      </c>
      <c r="CH131" s="81">
        <f t="shared" si="211"/>
        <v>0</v>
      </c>
      <c r="CI131" s="81">
        <f t="shared" si="211"/>
        <v>0</v>
      </c>
      <c r="CJ131" s="81">
        <f t="shared" si="211"/>
        <v>0</v>
      </c>
      <c r="CK131" s="81">
        <f t="shared" si="211"/>
        <v>0</v>
      </c>
      <c r="CL131" s="81">
        <f t="shared" si="211"/>
        <v>0</v>
      </c>
      <c r="CM131" s="81">
        <f t="shared" si="211"/>
        <v>0</v>
      </c>
      <c r="CN131" s="81">
        <f t="shared" si="211"/>
        <v>0</v>
      </c>
      <c r="CO131" s="81">
        <f t="shared" si="211"/>
        <v>0</v>
      </c>
      <c r="CP131" s="81">
        <f t="shared" si="211"/>
        <v>0</v>
      </c>
      <c r="CQ131" s="81">
        <f t="shared" si="211"/>
        <v>0</v>
      </c>
      <c r="CR131" s="81">
        <f t="shared" si="211"/>
        <v>0</v>
      </c>
      <c r="CS131" s="81">
        <f t="shared" si="211"/>
        <v>0</v>
      </c>
      <c r="CT131" s="81">
        <f t="shared" si="211"/>
        <v>0</v>
      </c>
      <c r="CU131" s="81">
        <f t="shared" si="211"/>
        <v>0</v>
      </c>
      <c r="CV131" s="81">
        <f t="shared" si="211"/>
        <v>0</v>
      </c>
      <c r="CW131" s="81">
        <f t="shared" si="211"/>
        <v>0</v>
      </c>
      <c r="CX131" s="81">
        <f t="shared" si="211"/>
        <v>0</v>
      </c>
      <c r="CY131" s="81">
        <f t="shared" si="211"/>
        <v>0</v>
      </c>
      <c r="DI131" s="87">
        <f>'Calc Sheet'!CY122</f>
        <v>0</v>
      </c>
      <c r="DJ131" s="69">
        <f t="shared" si="192"/>
        <v>0</v>
      </c>
      <c r="DK131" s="73">
        <f t="shared" si="193"/>
        <v>0</v>
      </c>
    </row>
    <row r="132" spans="6:115" x14ac:dyDescent="0.3">
      <c r="F132" s="74"/>
      <c r="G132" s="81">
        <f t="shared" ref="G132:Z132" si="212">G122-Q122</f>
        <v>0</v>
      </c>
      <c r="H132" s="81">
        <f t="shared" si="212"/>
        <v>0</v>
      </c>
      <c r="I132" s="81">
        <f t="shared" si="212"/>
        <v>0</v>
      </c>
      <c r="J132" s="81">
        <f t="shared" si="212"/>
        <v>0</v>
      </c>
      <c r="K132" s="81">
        <f t="shared" si="212"/>
        <v>0</v>
      </c>
      <c r="L132" s="81">
        <f t="shared" si="212"/>
        <v>0</v>
      </c>
      <c r="M132" s="81">
        <f t="shared" si="212"/>
        <v>0</v>
      </c>
      <c r="N132" s="81">
        <f t="shared" si="212"/>
        <v>0</v>
      </c>
      <c r="O132" s="81">
        <f t="shared" si="212"/>
        <v>0</v>
      </c>
      <c r="P132" s="81">
        <f t="shared" si="212"/>
        <v>0</v>
      </c>
      <c r="Q132" s="81">
        <f t="shared" si="212"/>
        <v>0</v>
      </c>
      <c r="R132" s="81">
        <f t="shared" si="212"/>
        <v>0</v>
      </c>
      <c r="S132" s="81">
        <f t="shared" si="212"/>
        <v>0</v>
      </c>
      <c r="T132" s="81">
        <f t="shared" si="212"/>
        <v>0</v>
      </c>
      <c r="U132" s="81">
        <f t="shared" si="212"/>
        <v>0</v>
      </c>
      <c r="V132" s="81">
        <f t="shared" si="212"/>
        <v>0</v>
      </c>
      <c r="W132" s="81">
        <f t="shared" si="212"/>
        <v>0</v>
      </c>
      <c r="X132" s="81">
        <f t="shared" si="212"/>
        <v>0</v>
      </c>
      <c r="Y132" s="81">
        <f t="shared" si="212"/>
        <v>0</v>
      </c>
      <c r="Z132" s="81">
        <f t="shared" si="212"/>
        <v>0</v>
      </c>
      <c r="AK132" s="87">
        <f>'Calc Sheet'!Z122</f>
        <v>0</v>
      </c>
      <c r="AL132" s="69">
        <f t="shared" si="189"/>
        <v>0</v>
      </c>
      <c r="AM132" s="73">
        <f t="shared" si="190"/>
        <v>0</v>
      </c>
      <c r="CD132" s="74"/>
      <c r="CE132" s="81">
        <f t="shared" ref="CE132:CX132" si="213">CE122-CO122</f>
        <v>0</v>
      </c>
      <c r="CF132" s="81">
        <f t="shared" si="213"/>
        <v>0</v>
      </c>
      <c r="CG132" s="81">
        <f t="shared" si="213"/>
        <v>0</v>
      </c>
      <c r="CH132" s="81">
        <f t="shared" si="213"/>
        <v>0</v>
      </c>
      <c r="CI132" s="81">
        <f t="shared" si="213"/>
        <v>0</v>
      </c>
      <c r="CJ132" s="81">
        <f t="shared" si="213"/>
        <v>0</v>
      </c>
      <c r="CK132" s="81">
        <f t="shared" si="213"/>
        <v>0</v>
      </c>
      <c r="CL132" s="81">
        <f t="shared" si="213"/>
        <v>0</v>
      </c>
      <c r="CM132" s="81">
        <f t="shared" si="213"/>
        <v>0</v>
      </c>
      <c r="CN132" s="81">
        <f t="shared" si="213"/>
        <v>0</v>
      </c>
      <c r="CO132" s="81">
        <f t="shared" si="213"/>
        <v>0</v>
      </c>
      <c r="CP132" s="81">
        <f t="shared" si="213"/>
        <v>0</v>
      </c>
      <c r="CQ132" s="81">
        <f t="shared" si="213"/>
        <v>0</v>
      </c>
      <c r="CR132" s="81">
        <f t="shared" si="213"/>
        <v>0</v>
      </c>
      <c r="CS132" s="81">
        <f t="shared" si="213"/>
        <v>0</v>
      </c>
      <c r="CT132" s="81">
        <f t="shared" si="213"/>
        <v>0</v>
      </c>
      <c r="CU132" s="81">
        <f t="shared" si="213"/>
        <v>0</v>
      </c>
      <c r="CV132" s="81">
        <f t="shared" si="213"/>
        <v>0</v>
      </c>
      <c r="CW132" s="81">
        <f t="shared" si="213"/>
        <v>0</v>
      </c>
      <c r="CX132" s="81">
        <f t="shared" si="213"/>
        <v>0</v>
      </c>
      <c r="DI132" s="87">
        <f>'Calc Sheet'!CX122</f>
        <v>0</v>
      </c>
      <c r="DJ132" s="69">
        <f t="shared" si="192"/>
        <v>0</v>
      </c>
      <c r="DK132" s="73">
        <f t="shared" si="193"/>
        <v>0</v>
      </c>
    </row>
    <row r="133" spans="6:115" x14ac:dyDescent="0.3">
      <c r="F133" s="74"/>
      <c r="G133" s="81">
        <f t="shared" ref="G133:Y133" si="214">G122-R122</f>
        <v>0</v>
      </c>
      <c r="H133" s="81">
        <f t="shared" si="214"/>
        <v>0</v>
      </c>
      <c r="I133" s="81">
        <f t="shared" si="214"/>
        <v>0</v>
      </c>
      <c r="J133" s="81">
        <f t="shared" si="214"/>
        <v>0</v>
      </c>
      <c r="K133" s="81">
        <f t="shared" si="214"/>
        <v>0</v>
      </c>
      <c r="L133" s="81">
        <f t="shared" si="214"/>
        <v>0</v>
      </c>
      <c r="M133" s="81">
        <f t="shared" si="214"/>
        <v>0</v>
      </c>
      <c r="N133" s="81">
        <f t="shared" si="214"/>
        <v>0</v>
      </c>
      <c r="O133" s="81">
        <f t="shared" si="214"/>
        <v>0</v>
      </c>
      <c r="P133" s="81">
        <f t="shared" si="214"/>
        <v>0</v>
      </c>
      <c r="Q133" s="81">
        <f t="shared" si="214"/>
        <v>0</v>
      </c>
      <c r="R133" s="81">
        <f t="shared" si="214"/>
        <v>0</v>
      </c>
      <c r="S133" s="81">
        <f t="shared" si="214"/>
        <v>0</v>
      </c>
      <c r="T133" s="81">
        <f t="shared" si="214"/>
        <v>0</v>
      </c>
      <c r="U133" s="81">
        <f t="shared" si="214"/>
        <v>0</v>
      </c>
      <c r="V133" s="81">
        <f t="shared" si="214"/>
        <v>0</v>
      </c>
      <c r="W133" s="81">
        <f t="shared" si="214"/>
        <v>0</v>
      </c>
      <c r="X133" s="81">
        <f t="shared" si="214"/>
        <v>0</v>
      </c>
      <c r="Y133" s="81">
        <f t="shared" si="214"/>
        <v>0</v>
      </c>
      <c r="AK133" s="87">
        <f>'Calc Sheet'!Y122</f>
        <v>0</v>
      </c>
      <c r="AL133" s="69">
        <f t="shared" si="189"/>
        <v>0</v>
      </c>
      <c r="AM133" s="73">
        <f t="shared" si="190"/>
        <v>0</v>
      </c>
      <c r="CD133" s="74"/>
      <c r="CE133" s="81">
        <f t="shared" ref="CE133:CW133" si="215">CE122-CP122</f>
        <v>0</v>
      </c>
      <c r="CF133" s="81">
        <f t="shared" si="215"/>
        <v>0</v>
      </c>
      <c r="CG133" s="81">
        <f t="shared" si="215"/>
        <v>0</v>
      </c>
      <c r="CH133" s="81">
        <f t="shared" si="215"/>
        <v>0</v>
      </c>
      <c r="CI133" s="81">
        <f t="shared" si="215"/>
        <v>0</v>
      </c>
      <c r="CJ133" s="81">
        <f t="shared" si="215"/>
        <v>0</v>
      </c>
      <c r="CK133" s="81">
        <f t="shared" si="215"/>
        <v>0</v>
      </c>
      <c r="CL133" s="81">
        <f t="shared" si="215"/>
        <v>0</v>
      </c>
      <c r="CM133" s="81">
        <f t="shared" si="215"/>
        <v>0</v>
      </c>
      <c r="CN133" s="81">
        <f t="shared" si="215"/>
        <v>0</v>
      </c>
      <c r="CO133" s="81">
        <f t="shared" si="215"/>
        <v>0</v>
      </c>
      <c r="CP133" s="81">
        <f t="shared" si="215"/>
        <v>0</v>
      </c>
      <c r="CQ133" s="81">
        <f t="shared" si="215"/>
        <v>0</v>
      </c>
      <c r="CR133" s="81">
        <f t="shared" si="215"/>
        <v>0</v>
      </c>
      <c r="CS133" s="81">
        <f t="shared" si="215"/>
        <v>0</v>
      </c>
      <c r="CT133" s="81">
        <f t="shared" si="215"/>
        <v>0</v>
      </c>
      <c r="CU133" s="81">
        <f t="shared" si="215"/>
        <v>0</v>
      </c>
      <c r="CV133" s="81">
        <f t="shared" si="215"/>
        <v>0</v>
      </c>
      <c r="CW133" s="81">
        <f t="shared" si="215"/>
        <v>0</v>
      </c>
      <c r="DI133" s="87">
        <f>'Calc Sheet'!CW122</f>
        <v>0</v>
      </c>
      <c r="DJ133" s="69">
        <f t="shared" si="192"/>
        <v>0</v>
      </c>
      <c r="DK133" s="73">
        <f t="shared" si="193"/>
        <v>0</v>
      </c>
    </row>
    <row r="134" spans="6:115" x14ac:dyDescent="0.3">
      <c r="F134" s="74"/>
      <c r="G134" s="81">
        <f>G122-S122</f>
        <v>0</v>
      </c>
      <c r="H134" s="81">
        <f t="shared" ref="H134:X134" si="216">H125-T122</f>
        <v>0</v>
      </c>
      <c r="I134" s="81">
        <f t="shared" si="216"/>
        <v>0</v>
      </c>
      <c r="J134" s="81">
        <f t="shared" si="216"/>
        <v>0</v>
      </c>
      <c r="K134" s="81">
        <f t="shared" si="216"/>
        <v>0</v>
      </c>
      <c r="L134" s="81">
        <f t="shared" si="216"/>
        <v>0</v>
      </c>
      <c r="M134" s="81">
        <f t="shared" si="216"/>
        <v>0</v>
      </c>
      <c r="N134" s="81">
        <f t="shared" si="216"/>
        <v>0</v>
      </c>
      <c r="O134" s="81">
        <f t="shared" si="216"/>
        <v>0</v>
      </c>
      <c r="P134" s="81">
        <f t="shared" si="216"/>
        <v>0</v>
      </c>
      <c r="Q134" s="81">
        <f t="shared" si="216"/>
        <v>0</v>
      </c>
      <c r="R134" s="81">
        <f t="shared" si="216"/>
        <v>0</v>
      </c>
      <c r="S134" s="81">
        <f t="shared" si="216"/>
        <v>0</v>
      </c>
      <c r="T134" s="81">
        <f t="shared" si="216"/>
        <v>0</v>
      </c>
      <c r="U134" s="81">
        <f t="shared" si="216"/>
        <v>0</v>
      </c>
      <c r="V134" s="81">
        <f t="shared" si="216"/>
        <v>0</v>
      </c>
      <c r="W134" s="81">
        <f t="shared" si="216"/>
        <v>0</v>
      </c>
      <c r="X134" s="81">
        <f t="shared" si="216"/>
        <v>0</v>
      </c>
      <c r="AK134" s="87">
        <f>'Calc Sheet'!X122</f>
        <v>0</v>
      </c>
      <c r="AL134" s="69">
        <f t="shared" si="189"/>
        <v>0</v>
      </c>
      <c r="AM134" s="73">
        <f t="shared" si="190"/>
        <v>0</v>
      </c>
      <c r="CD134" s="74"/>
      <c r="CE134" s="81">
        <f>CE122-CQ122</f>
        <v>0</v>
      </c>
      <c r="CF134" s="81">
        <f t="shared" ref="CF134:CV134" si="217">CF125-CR122</f>
        <v>0</v>
      </c>
      <c r="CG134" s="81">
        <f t="shared" si="217"/>
        <v>0</v>
      </c>
      <c r="CH134" s="81">
        <f t="shared" si="217"/>
        <v>0</v>
      </c>
      <c r="CI134" s="81">
        <f t="shared" si="217"/>
        <v>0</v>
      </c>
      <c r="CJ134" s="81">
        <f t="shared" si="217"/>
        <v>0</v>
      </c>
      <c r="CK134" s="81">
        <f t="shared" si="217"/>
        <v>0</v>
      </c>
      <c r="CL134" s="81">
        <f t="shared" si="217"/>
        <v>0</v>
      </c>
      <c r="CM134" s="81">
        <f t="shared" si="217"/>
        <v>0</v>
      </c>
      <c r="CN134" s="81">
        <f t="shared" si="217"/>
        <v>0</v>
      </c>
      <c r="CO134" s="81">
        <f t="shared" si="217"/>
        <v>0</v>
      </c>
      <c r="CP134" s="81">
        <f t="shared" si="217"/>
        <v>0</v>
      </c>
      <c r="CQ134" s="81">
        <f t="shared" si="217"/>
        <v>0</v>
      </c>
      <c r="CR134" s="81">
        <f t="shared" si="217"/>
        <v>0</v>
      </c>
      <c r="CS134" s="81">
        <f t="shared" si="217"/>
        <v>0</v>
      </c>
      <c r="CT134" s="81">
        <f t="shared" si="217"/>
        <v>0</v>
      </c>
      <c r="CU134" s="81">
        <f t="shared" si="217"/>
        <v>0</v>
      </c>
      <c r="CV134" s="81">
        <f t="shared" si="217"/>
        <v>0</v>
      </c>
      <c r="DI134" s="87">
        <f>'Calc Sheet'!CV122</f>
        <v>0</v>
      </c>
      <c r="DJ134" s="69">
        <f t="shared" si="192"/>
        <v>0</v>
      </c>
      <c r="DK134" s="73">
        <f t="shared" si="193"/>
        <v>0</v>
      </c>
    </row>
    <row r="135" spans="6:115" x14ac:dyDescent="0.3">
      <c r="F135" s="74"/>
      <c r="G135" s="81">
        <f t="shared" ref="G135:W135" si="218">G122-T122</f>
        <v>0</v>
      </c>
      <c r="H135" s="81">
        <f t="shared" si="218"/>
        <v>0</v>
      </c>
      <c r="I135" s="81">
        <f t="shared" si="218"/>
        <v>0</v>
      </c>
      <c r="J135" s="81">
        <f t="shared" si="218"/>
        <v>0</v>
      </c>
      <c r="K135" s="81">
        <f t="shared" si="218"/>
        <v>0</v>
      </c>
      <c r="L135" s="81">
        <f t="shared" si="218"/>
        <v>0</v>
      </c>
      <c r="M135" s="81">
        <f t="shared" si="218"/>
        <v>0</v>
      </c>
      <c r="N135" s="81">
        <f t="shared" si="218"/>
        <v>0</v>
      </c>
      <c r="O135" s="81">
        <f t="shared" si="218"/>
        <v>0</v>
      </c>
      <c r="P135" s="81">
        <f t="shared" si="218"/>
        <v>0</v>
      </c>
      <c r="Q135" s="81">
        <f t="shared" si="218"/>
        <v>0</v>
      </c>
      <c r="R135" s="81">
        <f t="shared" si="218"/>
        <v>0</v>
      </c>
      <c r="S135" s="81">
        <f t="shared" si="218"/>
        <v>0</v>
      </c>
      <c r="T135" s="81">
        <f t="shared" si="218"/>
        <v>0</v>
      </c>
      <c r="U135" s="81">
        <f t="shared" si="218"/>
        <v>0</v>
      </c>
      <c r="V135" s="81">
        <f t="shared" si="218"/>
        <v>0</v>
      </c>
      <c r="W135" s="81">
        <f t="shared" si="218"/>
        <v>0</v>
      </c>
      <c r="AK135" s="87">
        <f>'Calc Sheet'!W122</f>
        <v>0</v>
      </c>
      <c r="AL135" s="69">
        <f t="shared" si="189"/>
        <v>0</v>
      </c>
      <c r="AM135" s="73">
        <f t="shared" si="190"/>
        <v>0</v>
      </c>
      <c r="CD135" s="74"/>
      <c r="CE135" s="81">
        <f t="shared" ref="CE135:CU135" si="219">CE122-CR122</f>
        <v>0</v>
      </c>
      <c r="CF135" s="81">
        <f t="shared" si="219"/>
        <v>0</v>
      </c>
      <c r="CG135" s="81">
        <f t="shared" si="219"/>
        <v>0</v>
      </c>
      <c r="CH135" s="81">
        <f t="shared" si="219"/>
        <v>0</v>
      </c>
      <c r="CI135" s="81">
        <f t="shared" si="219"/>
        <v>0</v>
      </c>
      <c r="CJ135" s="81">
        <f t="shared" si="219"/>
        <v>0</v>
      </c>
      <c r="CK135" s="81">
        <f t="shared" si="219"/>
        <v>0</v>
      </c>
      <c r="CL135" s="81">
        <f t="shared" si="219"/>
        <v>0</v>
      </c>
      <c r="CM135" s="81">
        <f t="shared" si="219"/>
        <v>0</v>
      </c>
      <c r="CN135" s="81">
        <f t="shared" si="219"/>
        <v>0</v>
      </c>
      <c r="CO135" s="81">
        <f t="shared" si="219"/>
        <v>0</v>
      </c>
      <c r="CP135" s="81">
        <f t="shared" si="219"/>
        <v>0</v>
      </c>
      <c r="CQ135" s="81">
        <f t="shared" si="219"/>
        <v>0</v>
      </c>
      <c r="CR135" s="81">
        <f t="shared" si="219"/>
        <v>0</v>
      </c>
      <c r="CS135" s="81">
        <f t="shared" si="219"/>
        <v>0</v>
      </c>
      <c r="CT135" s="81">
        <f t="shared" si="219"/>
        <v>0</v>
      </c>
      <c r="CU135" s="81">
        <f t="shared" si="219"/>
        <v>0</v>
      </c>
      <c r="DI135" s="87">
        <f>'Calc Sheet'!CU122</f>
        <v>0</v>
      </c>
      <c r="DJ135" s="69">
        <f t="shared" si="192"/>
        <v>0</v>
      </c>
      <c r="DK135" s="73">
        <f t="shared" si="193"/>
        <v>0</v>
      </c>
    </row>
    <row r="136" spans="6:115" x14ac:dyDescent="0.3">
      <c r="F136" s="74"/>
      <c r="G136" s="81">
        <f>G122-U122</f>
        <v>0</v>
      </c>
      <c r="H136" s="81">
        <f t="shared" ref="H136:V136" si="220">H127-V122</f>
        <v>0</v>
      </c>
      <c r="I136" s="81">
        <f t="shared" si="220"/>
        <v>0</v>
      </c>
      <c r="J136" s="81">
        <f t="shared" si="220"/>
        <v>0</v>
      </c>
      <c r="K136" s="81">
        <f t="shared" si="220"/>
        <v>0</v>
      </c>
      <c r="L136" s="81">
        <f t="shared" si="220"/>
        <v>0</v>
      </c>
      <c r="M136" s="81">
        <f t="shared" si="220"/>
        <v>0</v>
      </c>
      <c r="N136" s="81">
        <f t="shared" si="220"/>
        <v>0</v>
      </c>
      <c r="O136" s="81">
        <f t="shared" si="220"/>
        <v>0</v>
      </c>
      <c r="P136" s="81">
        <f t="shared" si="220"/>
        <v>0</v>
      </c>
      <c r="Q136" s="81">
        <f t="shared" si="220"/>
        <v>0</v>
      </c>
      <c r="R136" s="81">
        <f t="shared" si="220"/>
        <v>0</v>
      </c>
      <c r="S136" s="81">
        <f t="shared" si="220"/>
        <v>0</v>
      </c>
      <c r="T136" s="81">
        <f t="shared" si="220"/>
        <v>0</v>
      </c>
      <c r="U136" s="81">
        <f t="shared" si="220"/>
        <v>0</v>
      </c>
      <c r="V136" s="81">
        <f t="shared" si="220"/>
        <v>0</v>
      </c>
      <c r="AK136" s="87">
        <f>'Calc Sheet'!V122</f>
        <v>0</v>
      </c>
      <c r="AL136" s="69">
        <f t="shared" si="189"/>
        <v>0</v>
      </c>
      <c r="AM136" s="73">
        <f t="shared" si="190"/>
        <v>0</v>
      </c>
      <c r="CD136" s="74"/>
      <c r="CE136" s="81">
        <f>CE122-CS122</f>
        <v>0</v>
      </c>
      <c r="CF136" s="81">
        <f t="shared" ref="CF136:CT136" si="221">CF127-CT122</f>
        <v>0</v>
      </c>
      <c r="CG136" s="81">
        <f t="shared" si="221"/>
        <v>0</v>
      </c>
      <c r="CH136" s="81">
        <f t="shared" si="221"/>
        <v>0</v>
      </c>
      <c r="CI136" s="81">
        <f t="shared" si="221"/>
        <v>0</v>
      </c>
      <c r="CJ136" s="81">
        <f t="shared" si="221"/>
        <v>0</v>
      </c>
      <c r="CK136" s="81">
        <f t="shared" si="221"/>
        <v>0</v>
      </c>
      <c r="CL136" s="81">
        <f t="shared" si="221"/>
        <v>0</v>
      </c>
      <c r="CM136" s="81">
        <f t="shared" si="221"/>
        <v>0</v>
      </c>
      <c r="CN136" s="81">
        <f t="shared" si="221"/>
        <v>0</v>
      </c>
      <c r="CO136" s="81">
        <f t="shared" si="221"/>
        <v>0</v>
      </c>
      <c r="CP136" s="81">
        <f t="shared" si="221"/>
        <v>0</v>
      </c>
      <c r="CQ136" s="81">
        <f t="shared" si="221"/>
        <v>0</v>
      </c>
      <c r="CR136" s="81">
        <f t="shared" si="221"/>
        <v>0</v>
      </c>
      <c r="CS136" s="81">
        <f t="shared" si="221"/>
        <v>0</v>
      </c>
      <c r="CT136" s="81">
        <f t="shared" si="221"/>
        <v>0</v>
      </c>
      <c r="DI136" s="87">
        <f>'Calc Sheet'!CT122</f>
        <v>0</v>
      </c>
      <c r="DJ136" s="69">
        <f t="shared" si="192"/>
        <v>0</v>
      </c>
      <c r="DK136" s="73">
        <f t="shared" si="193"/>
        <v>0</v>
      </c>
    </row>
    <row r="137" spans="6:115" x14ac:dyDescent="0.3">
      <c r="F137" s="74"/>
      <c r="G137" s="81">
        <f>G122-V122</f>
        <v>0</v>
      </c>
      <c r="H137" s="81">
        <f t="shared" ref="H137:U137" si="222">H128-W122</f>
        <v>0</v>
      </c>
      <c r="I137" s="81">
        <f t="shared" si="222"/>
        <v>0</v>
      </c>
      <c r="J137" s="81">
        <f t="shared" si="222"/>
        <v>0</v>
      </c>
      <c r="K137" s="81">
        <f t="shared" si="222"/>
        <v>0</v>
      </c>
      <c r="L137" s="81">
        <f t="shared" si="222"/>
        <v>0</v>
      </c>
      <c r="M137" s="81">
        <f t="shared" si="222"/>
        <v>0</v>
      </c>
      <c r="N137" s="81">
        <f t="shared" si="222"/>
        <v>0</v>
      </c>
      <c r="O137" s="81">
        <f t="shared" si="222"/>
        <v>0</v>
      </c>
      <c r="P137" s="81">
        <f t="shared" si="222"/>
        <v>0</v>
      </c>
      <c r="Q137" s="81">
        <f t="shared" si="222"/>
        <v>0</v>
      </c>
      <c r="R137" s="81">
        <f t="shared" si="222"/>
        <v>0</v>
      </c>
      <c r="S137" s="81">
        <f t="shared" si="222"/>
        <v>0</v>
      </c>
      <c r="T137" s="81">
        <f t="shared" si="222"/>
        <v>0</v>
      </c>
      <c r="U137" s="81">
        <f t="shared" si="222"/>
        <v>0</v>
      </c>
      <c r="AK137" s="87">
        <f>'Calc Sheet'!U122</f>
        <v>0</v>
      </c>
      <c r="AL137" s="69">
        <f t="shared" si="189"/>
        <v>0</v>
      </c>
      <c r="AM137" s="73">
        <f t="shared" si="190"/>
        <v>0</v>
      </c>
      <c r="CD137" s="74"/>
      <c r="CE137" s="81">
        <f>CE122-CT122</f>
        <v>0</v>
      </c>
      <c r="CF137" s="81">
        <f t="shared" ref="CF137:CS137" si="223">CF128-CU122</f>
        <v>0</v>
      </c>
      <c r="CG137" s="81">
        <f t="shared" si="223"/>
        <v>0</v>
      </c>
      <c r="CH137" s="81">
        <f t="shared" si="223"/>
        <v>0</v>
      </c>
      <c r="CI137" s="81">
        <f t="shared" si="223"/>
        <v>0</v>
      </c>
      <c r="CJ137" s="81">
        <f t="shared" si="223"/>
        <v>0</v>
      </c>
      <c r="CK137" s="81">
        <f t="shared" si="223"/>
        <v>0</v>
      </c>
      <c r="CL137" s="81">
        <f t="shared" si="223"/>
        <v>0</v>
      </c>
      <c r="CM137" s="81">
        <f t="shared" si="223"/>
        <v>0</v>
      </c>
      <c r="CN137" s="81">
        <f t="shared" si="223"/>
        <v>0</v>
      </c>
      <c r="CO137" s="81">
        <f t="shared" si="223"/>
        <v>0</v>
      </c>
      <c r="CP137" s="81">
        <f t="shared" si="223"/>
        <v>0</v>
      </c>
      <c r="CQ137" s="81">
        <f t="shared" si="223"/>
        <v>0</v>
      </c>
      <c r="CR137" s="81">
        <f t="shared" si="223"/>
        <v>0</v>
      </c>
      <c r="CS137" s="81">
        <f t="shared" si="223"/>
        <v>0</v>
      </c>
      <c r="DI137" s="87">
        <f>'Calc Sheet'!CS122</f>
        <v>0</v>
      </c>
      <c r="DJ137" s="69">
        <f t="shared" si="192"/>
        <v>0</v>
      </c>
      <c r="DK137" s="73">
        <f t="shared" si="193"/>
        <v>0</v>
      </c>
    </row>
    <row r="138" spans="6:115" x14ac:dyDescent="0.3">
      <c r="F138" s="74"/>
      <c r="G138" s="81">
        <f t="shared" ref="G138:T138" si="224">G122-W122</f>
        <v>0</v>
      </c>
      <c r="H138" s="81">
        <f t="shared" si="224"/>
        <v>0</v>
      </c>
      <c r="I138" s="81">
        <f t="shared" si="224"/>
        <v>0</v>
      </c>
      <c r="J138" s="81">
        <f t="shared" si="224"/>
        <v>0</v>
      </c>
      <c r="K138" s="81">
        <f t="shared" si="224"/>
        <v>0</v>
      </c>
      <c r="L138" s="81">
        <f t="shared" si="224"/>
        <v>0</v>
      </c>
      <c r="M138" s="81">
        <f t="shared" si="224"/>
        <v>0</v>
      </c>
      <c r="N138" s="81">
        <f t="shared" si="224"/>
        <v>0</v>
      </c>
      <c r="O138" s="81">
        <f t="shared" si="224"/>
        <v>0</v>
      </c>
      <c r="P138" s="81">
        <f t="shared" si="224"/>
        <v>0</v>
      </c>
      <c r="Q138" s="81">
        <f t="shared" si="224"/>
        <v>0</v>
      </c>
      <c r="R138" s="81">
        <f t="shared" si="224"/>
        <v>0</v>
      </c>
      <c r="S138" s="81">
        <f t="shared" si="224"/>
        <v>0</v>
      </c>
      <c r="T138" s="81">
        <f t="shared" si="224"/>
        <v>0</v>
      </c>
      <c r="AK138" s="87">
        <f>'Calc Sheet'!T122</f>
        <v>0</v>
      </c>
      <c r="AL138" s="69">
        <f t="shared" si="189"/>
        <v>0</v>
      </c>
      <c r="AM138" s="73">
        <f t="shared" si="190"/>
        <v>0</v>
      </c>
      <c r="CD138" s="74"/>
      <c r="CE138" s="81">
        <f t="shared" ref="CE138:CR138" si="225">CE122-CU122</f>
        <v>0</v>
      </c>
      <c r="CF138" s="81">
        <f t="shared" si="225"/>
        <v>0</v>
      </c>
      <c r="CG138" s="81">
        <f t="shared" si="225"/>
        <v>0</v>
      </c>
      <c r="CH138" s="81">
        <f t="shared" si="225"/>
        <v>0</v>
      </c>
      <c r="CI138" s="81">
        <f t="shared" si="225"/>
        <v>0</v>
      </c>
      <c r="CJ138" s="81">
        <f t="shared" si="225"/>
        <v>0</v>
      </c>
      <c r="CK138" s="81">
        <f t="shared" si="225"/>
        <v>0</v>
      </c>
      <c r="CL138" s="81">
        <f t="shared" si="225"/>
        <v>0</v>
      </c>
      <c r="CM138" s="81">
        <f t="shared" si="225"/>
        <v>0</v>
      </c>
      <c r="CN138" s="81">
        <f t="shared" si="225"/>
        <v>0</v>
      </c>
      <c r="CO138" s="81">
        <f t="shared" si="225"/>
        <v>0</v>
      </c>
      <c r="CP138" s="81">
        <f t="shared" si="225"/>
        <v>0</v>
      </c>
      <c r="CQ138" s="81">
        <f t="shared" si="225"/>
        <v>0</v>
      </c>
      <c r="CR138" s="81">
        <f t="shared" si="225"/>
        <v>0</v>
      </c>
      <c r="DI138" s="87">
        <f>'Calc Sheet'!CR122</f>
        <v>0</v>
      </c>
      <c r="DJ138" s="69">
        <f t="shared" si="192"/>
        <v>0</v>
      </c>
      <c r="DK138" s="73">
        <f t="shared" si="193"/>
        <v>0</v>
      </c>
    </row>
    <row r="139" spans="6:115" x14ac:dyDescent="0.3">
      <c r="F139" s="74"/>
      <c r="G139" s="81">
        <f t="shared" ref="G139:S139" si="226">G122-X122</f>
        <v>0</v>
      </c>
      <c r="H139" s="81">
        <f t="shared" si="226"/>
        <v>0</v>
      </c>
      <c r="I139" s="81">
        <f t="shared" si="226"/>
        <v>0</v>
      </c>
      <c r="J139" s="81">
        <f t="shared" si="226"/>
        <v>0</v>
      </c>
      <c r="K139" s="81">
        <f t="shared" si="226"/>
        <v>0</v>
      </c>
      <c r="L139" s="81">
        <f t="shared" si="226"/>
        <v>0</v>
      </c>
      <c r="M139" s="81">
        <f t="shared" si="226"/>
        <v>0</v>
      </c>
      <c r="N139" s="81">
        <f t="shared" si="226"/>
        <v>0</v>
      </c>
      <c r="O139" s="81">
        <f t="shared" si="226"/>
        <v>0</v>
      </c>
      <c r="P139" s="81">
        <f t="shared" si="226"/>
        <v>0</v>
      </c>
      <c r="Q139" s="81">
        <f t="shared" si="226"/>
        <v>0</v>
      </c>
      <c r="R139" s="81">
        <f t="shared" si="226"/>
        <v>0</v>
      </c>
      <c r="S139" s="81">
        <f t="shared" si="226"/>
        <v>0</v>
      </c>
      <c r="T139" s="81"/>
      <c r="AK139" s="87">
        <f>'Calc Sheet'!S122</f>
        <v>0</v>
      </c>
      <c r="AL139" s="69">
        <f t="shared" si="189"/>
        <v>0</v>
      </c>
      <c r="AM139" s="73">
        <f t="shared" si="190"/>
        <v>0</v>
      </c>
      <c r="CD139" s="74"/>
      <c r="CE139" s="81">
        <f t="shared" ref="CE139:CQ139" si="227">CE122-CV122</f>
        <v>0</v>
      </c>
      <c r="CF139" s="81">
        <f t="shared" si="227"/>
        <v>0</v>
      </c>
      <c r="CG139" s="81">
        <f t="shared" si="227"/>
        <v>0</v>
      </c>
      <c r="CH139" s="81">
        <f t="shared" si="227"/>
        <v>0</v>
      </c>
      <c r="CI139" s="81">
        <f t="shared" si="227"/>
        <v>0</v>
      </c>
      <c r="CJ139" s="81">
        <f t="shared" si="227"/>
        <v>0</v>
      </c>
      <c r="CK139" s="81">
        <f t="shared" si="227"/>
        <v>0</v>
      </c>
      <c r="CL139" s="81">
        <f t="shared" si="227"/>
        <v>0</v>
      </c>
      <c r="CM139" s="81">
        <f t="shared" si="227"/>
        <v>0</v>
      </c>
      <c r="CN139" s="81">
        <f t="shared" si="227"/>
        <v>0</v>
      </c>
      <c r="CO139" s="81">
        <f t="shared" si="227"/>
        <v>0</v>
      </c>
      <c r="CP139" s="81">
        <f t="shared" si="227"/>
        <v>0</v>
      </c>
      <c r="CQ139" s="81">
        <f t="shared" si="227"/>
        <v>0</v>
      </c>
      <c r="CR139" s="81"/>
      <c r="DI139" s="87">
        <f>'Calc Sheet'!CQ122</f>
        <v>0</v>
      </c>
      <c r="DJ139" s="69">
        <f t="shared" si="192"/>
        <v>0</v>
      </c>
      <c r="DK139" s="73">
        <f t="shared" si="193"/>
        <v>0</v>
      </c>
    </row>
    <row r="140" spans="6:115" x14ac:dyDescent="0.3">
      <c r="F140" s="74"/>
      <c r="G140" s="81">
        <f t="shared" ref="G140:R140" si="228">G122-Y122</f>
        <v>0</v>
      </c>
      <c r="H140" s="81">
        <f t="shared" si="228"/>
        <v>0</v>
      </c>
      <c r="I140" s="81">
        <f t="shared" si="228"/>
        <v>0</v>
      </c>
      <c r="J140" s="81">
        <f t="shared" si="228"/>
        <v>0</v>
      </c>
      <c r="K140" s="81">
        <f t="shared" si="228"/>
        <v>0</v>
      </c>
      <c r="L140" s="81">
        <f t="shared" si="228"/>
        <v>0</v>
      </c>
      <c r="M140" s="81">
        <f t="shared" si="228"/>
        <v>0</v>
      </c>
      <c r="N140" s="81">
        <f t="shared" si="228"/>
        <v>0</v>
      </c>
      <c r="O140" s="81">
        <f t="shared" si="228"/>
        <v>0</v>
      </c>
      <c r="P140" s="81">
        <f t="shared" si="228"/>
        <v>0</v>
      </c>
      <c r="Q140" s="81">
        <f t="shared" si="228"/>
        <v>0</v>
      </c>
      <c r="R140" s="81">
        <f t="shared" si="228"/>
        <v>0</v>
      </c>
      <c r="S140" s="81"/>
      <c r="T140" s="81"/>
      <c r="AK140" s="87">
        <f>'Calc Sheet'!R122</f>
        <v>0</v>
      </c>
      <c r="AL140" s="69">
        <f t="shared" si="189"/>
        <v>0</v>
      </c>
      <c r="AM140" s="73">
        <f t="shared" si="190"/>
        <v>0</v>
      </c>
      <c r="CD140" s="74"/>
      <c r="CE140" s="81">
        <f t="shared" ref="CE140:CP140" si="229">CE122-CW122</f>
        <v>0</v>
      </c>
      <c r="CF140" s="81">
        <f t="shared" si="229"/>
        <v>0</v>
      </c>
      <c r="CG140" s="81">
        <f t="shared" si="229"/>
        <v>0</v>
      </c>
      <c r="CH140" s="81">
        <f t="shared" si="229"/>
        <v>0</v>
      </c>
      <c r="CI140" s="81">
        <f t="shared" si="229"/>
        <v>0</v>
      </c>
      <c r="CJ140" s="81">
        <f t="shared" si="229"/>
        <v>0</v>
      </c>
      <c r="CK140" s="81">
        <f t="shared" si="229"/>
        <v>0</v>
      </c>
      <c r="CL140" s="81">
        <f t="shared" si="229"/>
        <v>0</v>
      </c>
      <c r="CM140" s="81">
        <f t="shared" si="229"/>
        <v>0</v>
      </c>
      <c r="CN140" s="81">
        <f t="shared" si="229"/>
        <v>0</v>
      </c>
      <c r="CO140" s="81">
        <f t="shared" si="229"/>
        <v>0</v>
      </c>
      <c r="CP140" s="81">
        <f t="shared" si="229"/>
        <v>0</v>
      </c>
      <c r="CQ140" s="81"/>
      <c r="CR140" s="81"/>
      <c r="DI140" s="87">
        <f>'Calc Sheet'!CP122</f>
        <v>0</v>
      </c>
      <c r="DJ140" s="69">
        <f t="shared" si="192"/>
        <v>0</v>
      </c>
      <c r="DK140" s="73">
        <f t="shared" si="193"/>
        <v>0</v>
      </c>
    </row>
    <row r="141" spans="6:115" x14ac:dyDescent="0.3">
      <c r="F141" s="74"/>
      <c r="G141" s="81">
        <f t="shared" ref="G141:Q141" si="230">G122-Z122</f>
        <v>0</v>
      </c>
      <c r="H141" s="81">
        <f t="shared" si="230"/>
        <v>0</v>
      </c>
      <c r="I141" s="81">
        <f t="shared" si="230"/>
        <v>0</v>
      </c>
      <c r="J141" s="81">
        <f t="shared" si="230"/>
        <v>0</v>
      </c>
      <c r="K141" s="81">
        <f t="shared" si="230"/>
        <v>0</v>
      </c>
      <c r="L141" s="81">
        <f t="shared" si="230"/>
        <v>0</v>
      </c>
      <c r="M141" s="81">
        <f t="shared" si="230"/>
        <v>0</v>
      </c>
      <c r="N141" s="81">
        <f t="shared" si="230"/>
        <v>0</v>
      </c>
      <c r="O141" s="81">
        <f t="shared" si="230"/>
        <v>0</v>
      </c>
      <c r="P141" s="81">
        <f t="shared" si="230"/>
        <v>0</v>
      </c>
      <c r="Q141" s="81">
        <f t="shared" si="230"/>
        <v>0</v>
      </c>
      <c r="R141" s="81"/>
      <c r="S141" s="81"/>
      <c r="T141" s="81"/>
      <c r="AK141" s="87">
        <f>'Calc Sheet'!Q122</f>
        <v>0</v>
      </c>
      <c r="AL141" s="69">
        <f t="shared" si="189"/>
        <v>0</v>
      </c>
      <c r="AM141" s="73">
        <f t="shared" si="190"/>
        <v>0</v>
      </c>
      <c r="CD141" s="74"/>
      <c r="CE141" s="81">
        <f t="shared" ref="CE141:CO141" si="231">CE122-CX122</f>
        <v>0</v>
      </c>
      <c r="CF141" s="81">
        <f t="shared" si="231"/>
        <v>0</v>
      </c>
      <c r="CG141" s="81">
        <f t="shared" si="231"/>
        <v>0</v>
      </c>
      <c r="CH141" s="81">
        <f t="shared" si="231"/>
        <v>0</v>
      </c>
      <c r="CI141" s="81">
        <f t="shared" si="231"/>
        <v>0</v>
      </c>
      <c r="CJ141" s="81">
        <f t="shared" si="231"/>
        <v>0</v>
      </c>
      <c r="CK141" s="81">
        <f t="shared" si="231"/>
        <v>0</v>
      </c>
      <c r="CL141" s="81">
        <f t="shared" si="231"/>
        <v>0</v>
      </c>
      <c r="CM141" s="81">
        <f t="shared" si="231"/>
        <v>0</v>
      </c>
      <c r="CN141" s="81">
        <f t="shared" si="231"/>
        <v>0</v>
      </c>
      <c r="CO141" s="81">
        <f t="shared" si="231"/>
        <v>0</v>
      </c>
      <c r="CP141" s="81"/>
      <c r="CQ141" s="81"/>
      <c r="CR141" s="81"/>
      <c r="DI141" s="87">
        <f>'Calc Sheet'!CO122</f>
        <v>0</v>
      </c>
      <c r="DJ141" s="69">
        <f t="shared" si="192"/>
        <v>0</v>
      </c>
      <c r="DK141" s="73">
        <f t="shared" si="193"/>
        <v>0</v>
      </c>
    </row>
    <row r="142" spans="6:115" x14ac:dyDescent="0.3">
      <c r="F142" s="74"/>
      <c r="G142" s="81">
        <f t="shared" ref="G142:P142" si="232">G122-AA122</f>
        <v>0</v>
      </c>
      <c r="H142" s="81">
        <f t="shared" si="232"/>
        <v>0</v>
      </c>
      <c r="I142" s="81">
        <f t="shared" si="232"/>
        <v>0</v>
      </c>
      <c r="J142" s="81">
        <f t="shared" si="232"/>
        <v>0</v>
      </c>
      <c r="K142" s="81">
        <f t="shared" si="232"/>
        <v>0</v>
      </c>
      <c r="L142" s="81">
        <f t="shared" si="232"/>
        <v>0</v>
      </c>
      <c r="M142" s="81">
        <f t="shared" si="232"/>
        <v>0</v>
      </c>
      <c r="N142" s="81">
        <f t="shared" si="232"/>
        <v>0</v>
      </c>
      <c r="O142" s="81">
        <f t="shared" si="232"/>
        <v>0</v>
      </c>
      <c r="P142" s="81">
        <f t="shared" si="232"/>
        <v>0</v>
      </c>
      <c r="Q142" s="81"/>
      <c r="R142" s="81"/>
      <c r="S142" s="81"/>
      <c r="T142" s="81"/>
      <c r="AK142" s="87">
        <f>'Calc Sheet'!P122</f>
        <v>0</v>
      </c>
      <c r="AL142" s="69">
        <f t="shared" si="189"/>
        <v>0</v>
      </c>
      <c r="AM142" s="73">
        <f t="shared" si="190"/>
        <v>0</v>
      </c>
      <c r="CD142" s="74"/>
      <c r="CE142" s="81">
        <f t="shared" ref="CE142:CN142" si="233">CE122-CY122</f>
        <v>0</v>
      </c>
      <c r="CF142" s="81">
        <f t="shared" si="233"/>
        <v>0</v>
      </c>
      <c r="CG142" s="81">
        <f t="shared" si="233"/>
        <v>0</v>
      </c>
      <c r="CH142" s="81">
        <f t="shared" si="233"/>
        <v>0</v>
      </c>
      <c r="CI142" s="81">
        <f t="shared" si="233"/>
        <v>0</v>
      </c>
      <c r="CJ142" s="81">
        <f t="shared" si="233"/>
        <v>0</v>
      </c>
      <c r="CK142" s="81">
        <f t="shared" si="233"/>
        <v>0</v>
      </c>
      <c r="CL142" s="81">
        <f t="shared" si="233"/>
        <v>0</v>
      </c>
      <c r="CM142" s="81">
        <f t="shared" si="233"/>
        <v>0</v>
      </c>
      <c r="CN142" s="81">
        <f t="shared" si="233"/>
        <v>0</v>
      </c>
      <c r="CO142" s="81"/>
      <c r="CP142" s="81"/>
      <c r="CQ142" s="81"/>
      <c r="CR142" s="81"/>
      <c r="DI142" s="87">
        <f>'Calc Sheet'!CN122</f>
        <v>0</v>
      </c>
      <c r="DJ142" s="69">
        <f t="shared" si="192"/>
        <v>0</v>
      </c>
      <c r="DK142" s="73">
        <f t="shared" si="193"/>
        <v>0</v>
      </c>
    </row>
    <row r="143" spans="6:115" x14ac:dyDescent="0.3">
      <c r="F143" s="74"/>
      <c r="G143" s="81">
        <f t="shared" ref="G143:O143" si="234">G122-AB122</f>
        <v>0</v>
      </c>
      <c r="H143" s="81">
        <f t="shared" si="234"/>
        <v>0</v>
      </c>
      <c r="I143" s="81">
        <f t="shared" si="234"/>
        <v>0</v>
      </c>
      <c r="J143" s="81">
        <f t="shared" si="234"/>
        <v>0</v>
      </c>
      <c r="K143" s="81">
        <f t="shared" si="234"/>
        <v>0</v>
      </c>
      <c r="L143" s="81">
        <f t="shared" si="234"/>
        <v>0</v>
      </c>
      <c r="M143" s="81">
        <f t="shared" si="234"/>
        <v>0</v>
      </c>
      <c r="N143" s="81">
        <f t="shared" si="234"/>
        <v>0</v>
      </c>
      <c r="O143" s="81">
        <f t="shared" si="234"/>
        <v>0</v>
      </c>
      <c r="P143" s="81"/>
      <c r="Q143" s="81"/>
      <c r="R143" s="81"/>
      <c r="S143" s="81"/>
      <c r="T143" s="81"/>
      <c r="AK143" s="87">
        <f>'Calc Sheet'!O122</f>
        <v>0</v>
      </c>
      <c r="AL143" s="69">
        <f t="shared" si="189"/>
        <v>0</v>
      </c>
      <c r="AM143" s="73">
        <f t="shared" si="190"/>
        <v>0</v>
      </c>
      <c r="CD143" s="74"/>
      <c r="CE143" s="81">
        <f t="shared" ref="CE143:CM143" si="235">CE122-CZ122</f>
        <v>0</v>
      </c>
      <c r="CF143" s="81">
        <f t="shared" si="235"/>
        <v>0</v>
      </c>
      <c r="CG143" s="81">
        <f t="shared" si="235"/>
        <v>0</v>
      </c>
      <c r="CH143" s="81">
        <f t="shared" si="235"/>
        <v>0</v>
      </c>
      <c r="CI143" s="81">
        <f t="shared" si="235"/>
        <v>0</v>
      </c>
      <c r="CJ143" s="81">
        <f t="shared" si="235"/>
        <v>0</v>
      </c>
      <c r="CK143" s="81">
        <f t="shared" si="235"/>
        <v>0</v>
      </c>
      <c r="CL143" s="81">
        <f t="shared" si="235"/>
        <v>0</v>
      </c>
      <c r="CM143" s="81">
        <f t="shared" si="235"/>
        <v>0</v>
      </c>
      <c r="CN143" s="81"/>
      <c r="CO143" s="81"/>
      <c r="CP143" s="81"/>
      <c r="CQ143" s="81"/>
      <c r="CR143" s="81"/>
      <c r="DI143" s="87">
        <f>'Calc Sheet'!CM122</f>
        <v>0</v>
      </c>
      <c r="DJ143" s="69">
        <f t="shared" si="192"/>
        <v>0</v>
      </c>
      <c r="DK143" s="73">
        <f t="shared" si="193"/>
        <v>0</v>
      </c>
    </row>
    <row r="144" spans="6:115" x14ac:dyDescent="0.3">
      <c r="F144" s="74"/>
      <c r="G144" s="81">
        <f t="shared" ref="G144:N144" si="236">G122-AC122</f>
        <v>0</v>
      </c>
      <c r="H144" s="81">
        <f t="shared" si="236"/>
        <v>0</v>
      </c>
      <c r="I144" s="81">
        <f t="shared" si="236"/>
        <v>0</v>
      </c>
      <c r="J144" s="81">
        <f t="shared" si="236"/>
        <v>0</v>
      </c>
      <c r="K144" s="81">
        <f t="shared" si="236"/>
        <v>0</v>
      </c>
      <c r="L144" s="81">
        <f t="shared" si="236"/>
        <v>0</v>
      </c>
      <c r="M144" s="81">
        <f t="shared" si="236"/>
        <v>0</v>
      </c>
      <c r="N144" s="81">
        <f t="shared" si="236"/>
        <v>0</v>
      </c>
      <c r="O144" s="81"/>
      <c r="P144" s="81"/>
      <c r="Q144" s="81"/>
      <c r="R144" s="81"/>
      <c r="S144" s="81"/>
      <c r="T144" s="81"/>
      <c r="AK144" s="87">
        <f>'Calc Sheet'!N122</f>
        <v>0</v>
      </c>
      <c r="AL144" s="69">
        <f t="shared" si="189"/>
        <v>0</v>
      </c>
      <c r="AM144" s="73">
        <f t="shared" si="190"/>
        <v>0</v>
      </c>
      <c r="CD144" s="74"/>
      <c r="CE144" s="81">
        <f t="shared" ref="CE144:CL144" si="237">CE122-DA122</f>
        <v>0</v>
      </c>
      <c r="CF144" s="81">
        <f t="shared" si="237"/>
        <v>0</v>
      </c>
      <c r="CG144" s="81">
        <f t="shared" si="237"/>
        <v>0</v>
      </c>
      <c r="CH144" s="81">
        <f t="shared" si="237"/>
        <v>0</v>
      </c>
      <c r="CI144" s="81">
        <f t="shared" si="237"/>
        <v>0</v>
      </c>
      <c r="CJ144" s="81">
        <f t="shared" si="237"/>
        <v>0</v>
      </c>
      <c r="CK144" s="81">
        <f t="shared" si="237"/>
        <v>0</v>
      </c>
      <c r="CL144" s="81">
        <f t="shared" si="237"/>
        <v>0</v>
      </c>
      <c r="CM144" s="81"/>
      <c r="CN144" s="81"/>
      <c r="CO144" s="81"/>
      <c r="CP144" s="81"/>
      <c r="CQ144" s="81"/>
      <c r="CR144" s="81"/>
      <c r="DI144" s="87">
        <f>'Calc Sheet'!CL122</f>
        <v>0</v>
      </c>
      <c r="DJ144" s="69">
        <f t="shared" si="192"/>
        <v>0</v>
      </c>
      <c r="DK144" s="73">
        <f t="shared" si="193"/>
        <v>0</v>
      </c>
    </row>
    <row r="145" spans="6:116" x14ac:dyDescent="0.3">
      <c r="F145" s="74"/>
      <c r="G145" s="81">
        <f t="shared" ref="G145:M145" si="238">G122-AD122</f>
        <v>0</v>
      </c>
      <c r="H145" s="81">
        <f t="shared" si="238"/>
        <v>0</v>
      </c>
      <c r="I145" s="81">
        <f t="shared" si="238"/>
        <v>0</v>
      </c>
      <c r="J145" s="81">
        <f t="shared" si="238"/>
        <v>0</v>
      </c>
      <c r="K145" s="81">
        <f t="shared" si="238"/>
        <v>0</v>
      </c>
      <c r="L145" s="81">
        <f t="shared" si="238"/>
        <v>0</v>
      </c>
      <c r="M145" s="81">
        <f t="shared" si="238"/>
        <v>0</v>
      </c>
      <c r="N145" s="81"/>
      <c r="O145" s="81"/>
      <c r="P145" s="81"/>
      <c r="Q145" s="81"/>
      <c r="R145" s="81"/>
      <c r="S145" s="81"/>
      <c r="T145" s="81"/>
      <c r="AK145" s="87">
        <f>'Calc Sheet'!M122</f>
        <v>0</v>
      </c>
      <c r="AL145" s="69">
        <f t="shared" si="189"/>
        <v>0</v>
      </c>
      <c r="AM145" s="73">
        <f t="shared" si="190"/>
        <v>0</v>
      </c>
      <c r="CD145" s="74"/>
      <c r="CE145" s="81">
        <f t="shared" ref="CE145:CK145" si="239">CE122-DB122</f>
        <v>0</v>
      </c>
      <c r="CF145" s="81">
        <f t="shared" si="239"/>
        <v>0</v>
      </c>
      <c r="CG145" s="81">
        <f t="shared" si="239"/>
        <v>0</v>
      </c>
      <c r="CH145" s="81">
        <f t="shared" si="239"/>
        <v>0</v>
      </c>
      <c r="CI145" s="81">
        <f t="shared" si="239"/>
        <v>0</v>
      </c>
      <c r="CJ145" s="81">
        <f t="shared" si="239"/>
        <v>0</v>
      </c>
      <c r="CK145" s="81">
        <f t="shared" si="239"/>
        <v>0</v>
      </c>
      <c r="CL145" s="81"/>
      <c r="CM145" s="81"/>
      <c r="CN145" s="81"/>
      <c r="CO145" s="81"/>
      <c r="CP145" s="81"/>
      <c r="CQ145" s="81"/>
      <c r="CR145" s="81"/>
      <c r="DI145" s="87">
        <f>'Calc Sheet'!CK122</f>
        <v>0</v>
      </c>
      <c r="DJ145" s="69">
        <f t="shared" si="192"/>
        <v>0</v>
      </c>
      <c r="DK145" s="73">
        <f t="shared" si="193"/>
        <v>0</v>
      </c>
    </row>
    <row r="146" spans="6:116" x14ac:dyDescent="0.3">
      <c r="F146" s="74"/>
      <c r="G146" s="81">
        <f t="shared" ref="G146:L146" si="240">G122-AE122</f>
        <v>0</v>
      </c>
      <c r="H146" s="81">
        <f t="shared" si="240"/>
        <v>0</v>
      </c>
      <c r="I146" s="81">
        <f t="shared" si="240"/>
        <v>0</v>
      </c>
      <c r="J146" s="81">
        <f t="shared" si="240"/>
        <v>0</v>
      </c>
      <c r="K146" s="81">
        <f t="shared" si="240"/>
        <v>0</v>
      </c>
      <c r="L146" s="81">
        <f t="shared" si="240"/>
        <v>0</v>
      </c>
      <c r="M146" s="81"/>
      <c r="N146" s="81"/>
      <c r="O146" s="81"/>
      <c r="P146" s="81"/>
      <c r="Q146" s="81"/>
      <c r="R146" s="81"/>
      <c r="S146" s="81"/>
      <c r="T146" s="81"/>
      <c r="AK146" s="87">
        <f>'Calc Sheet'!L122</f>
        <v>0</v>
      </c>
      <c r="AL146" s="69">
        <f t="shared" si="189"/>
        <v>0</v>
      </c>
      <c r="AM146" s="73">
        <f t="shared" si="190"/>
        <v>0</v>
      </c>
      <c r="CD146" s="74"/>
      <c r="CE146" s="81">
        <f t="shared" ref="CE146:CJ146" si="241">CE122-DC122</f>
        <v>0</v>
      </c>
      <c r="CF146" s="81">
        <f t="shared" si="241"/>
        <v>0</v>
      </c>
      <c r="CG146" s="81">
        <f t="shared" si="241"/>
        <v>0</v>
      </c>
      <c r="CH146" s="81">
        <f t="shared" si="241"/>
        <v>0</v>
      </c>
      <c r="CI146" s="81">
        <f t="shared" si="241"/>
        <v>0</v>
      </c>
      <c r="CJ146" s="81">
        <f t="shared" si="241"/>
        <v>0</v>
      </c>
      <c r="CK146" s="81"/>
      <c r="CL146" s="81"/>
      <c r="CM146" s="81"/>
      <c r="CN146" s="81"/>
      <c r="CO146" s="81"/>
      <c r="CP146" s="81"/>
      <c r="CQ146" s="81"/>
      <c r="CR146" s="81"/>
      <c r="DI146" s="87">
        <f>'Calc Sheet'!CJ122</f>
        <v>0</v>
      </c>
      <c r="DJ146" s="69">
        <f t="shared" si="192"/>
        <v>0</v>
      </c>
      <c r="DK146" s="73">
        <f t="shared" si="193"/>
        <v>0</v>
      </c>
    </row>
    <row r="147" spans="6:116" x14ac:dyDescent="0.3">
      <c r="F147" s="74"/>
      <c r="G147" s="81">
        <f>G122-AF122</f>
        <v>0</v>
      </c>
      <c r="H147" s="81">
        <f>H122-AG122</f>
        <v>0</v>
      </c>
      <c r="I147" s="81">
        <f>I122-AH122</f>
        <v>0</v>
      </c>
      <c r="J147" s="81">
        <f>J122-AI122</f>
        <v>0</v>
      </c>
      <c r="K147" s="81">
        <f>K122-AJ122</f>
        <v>0</v>
      </c>
      <c r="L147" s="81"/>
      <c r="M147" s="81"/>
      <c r="N147" s="81"/>
      <c r="O147" s="81"/>
      <c r="P147" s="81"/>
      <c r="Q147" s="81"/>
      <c r="R147" s="81"/>
      <c r="S147" s="81"/>
      <c r="T147" s="81"/>
      <c r="AK147" s="87">
        <f>'Calc Sheet'!K122</f>
        <v>0</v>
      </c>
      <c r="AL147" s="69">
        <f t="shared" si="189"/>
        <v>0</v>
      </c>
      <c r="AM147" s="73">
        <f t="shared" si="190"/>
        <v>0</v>
      </c>
      <c r="CD147" s="74"/>
      <c r="CE147" s="81">
        <f>CE122-DD122</f>
        <v>0</v>
      </c>
      <c r="CF147" s="81">
        <f>CF122-DE122</f>
        <v>0</v>
      </c>
      <c r="CG147" s="81">
        <f>CG122-DF122</f>
        <v>0</v>
      </c>
      <c r="CH147" s="81">
        <f>CH122-DG122</f>
        <v>0</v>
      </c>
      <c r="CI147" s="81">
        <f>CI122-DH122</f>
        <v>0</v>
      </c>
      <c r="CJ147" s="81"/>
      <c r="CK147" s="81"/>
      <c r="CL147" s="81"/>
      <c r="CM147" s="81"/>
      <c r="CN147" s="81"/>
      <c r="CO147" s="81"/>
      <c r="CP147" s="81"/>
      <c r="CQ147" s="81"/>
      <c r="CR147" s="81"/>
      <c r="DI147" s="87">
        <f>'Calc Sheet'!CI122</f>
        <v>0</v>
      </c>
      <c r="DJ147" s="69">
        <f t="shared" si="192"/>
        <v>0</v>
      </c>
      <c r="DK147" s="73">
        <f t="shared" si="193"/>
        <v>0</v>
      </c>
    </row>
    <row r="148" spans="6:116" x14ac:dyDescent="0.3">
      <c r="F148" s="74"/>
      <c r="G148" s="81">
        <f>G122-AG122</f>
        <v>0</v>
      </c>
      <c r="H148" s="81">
        <f>H122-AH122</f>
        <v>0</v>
      </c>
      <c r="I148" s="81">
        <f>I122-AI122</f>
        <v>0</v>
      </c>
      <c r="J148" s="81">
        <f>J122-AJ122</f>
        <v>0</v>
      </c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AK148" s="87">
        <f>'Calc Sheet'!J122</f>
        <v>0</v>
      </c>
      <c r="AL148" s="69">
        <f t="shared" si="189"/>
        <v>0</v>
      </c>
      <c r="AM148" s="73">
        <f t="shared" si="190"/>
        <v>0</v>
      </c>
      <c r="CD148" s="74"/>
      <c r="CE148" s="81">
        <f>CE122-DE122</f>
        <v>0</v>
      </c>
      <c r="CF148" s="81">
        <f>CF122-DF122</f>
        <v>0</v>
      </c>
      <c r="CG148" s="81">
        <f>CG122-DG122</f>
        <v>0</v>
      </c>
      <c r="CH148" s="81">
        <f>CH122-DH122</f>
        <v>0</v>
      </c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DI148" s="87">
        <f>'Calc Sheet'!CH122</f>
        <v>0</v>
      </c>
      <c r="DJ148" s="69">
        <f t="shared" si="192"/>
        <v>0</v>
      </c>
      <c r="DK148" s="73">
        <f t="shared" si="193"/>
        <v>0</v>
      </c>
    </row>
    <row r="149" spans="6:116" x14ac:dyDescent="0.3">
      <c r="F149" s="74"/>
      <c r="G149" s="81">
        <f>G122-AH122</f>
        <v>0</v>
      </c>
      <c r="H149" s="81">
        <f>H122-AI122</f>
        <v>0</v>
      </c>
      <c r="I149" s="81">
        <f>I122-AJ122</f>
        <v>0</v>
      </c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AK149" s="87">
        <f>'Calc Sheet'!I122</f>
        <v>0</v>
      </c>
      <c r="AL149" s="69">
        <f t="shared" si="189"/>
        <v>0</v>
      </c>
      <c r="AM149" s="73">
        <f t="shared" si="190"/>
        <v>0</v>
      </c>
      <c r="CD149" s="74"/>
      <c r="CE149" s="81">
        <f>CE122-DF122</f>
        <v>0</v>
      </c>
      <c r="CF149" s="81">
        <f>CF122-DG122</f>
        <v>0</v>
      </c>
      <c r="CG149" s="81">
        <f>CG122-DH122</f>
        <v>0</v>
      </c>
      <c r="CH149" s="81"/>
      <c r="CI149" s="81"/>
      <c r="CJ149" s="81"/>
      <c r="CK149" s="81"/>
      <c r="CL149" s="81"/>
      <c r="CM149" s="81"/>
      <c r="CN149" s="81"/>
      <c r="CO149" s="81"/>
      <c r="CP149" s="81"/>
      <c r="CQ149" s="81"/>
      <c r="CR149" s="81"/>
      <c r="DI149" s="87">
        <f>'Calc Sheet'!CG122</f>
        <v>0</v>
      </c>
      <c r="DJ149" s="69">
        <f t="shared" si="192"/>
        <v>0</v>
      </c>
      <c r="DK149" s="73">
        <f t="shared" si="193"/>
        <v>0</v>
      </c>
    </row>
    <row r="150" spans="6:116" x14ac:dyDescent="0.3">
      <c r="F150" s="74"/>
      <c r="G150" s="81">
        <f>G122-AI122</f>
        <v>0</v>
      </c>
      <c r="H150" s="81">
        <f>H122-AJ122</f>
        <v>0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AK150" s="87">
        <f>'Calc Sheet'!H122</f>
        <v>0</v>
      </c>
      <c r="AL150" s="69">
        <f t="shared" si="189"/>
        <v>0</v>
      </c>
      <c r="AM150" s="73">
        <f t="shared" si="190"/>
        <v>0</v>
      </c>
      <c r="CD150" s="74"/>
      <c r="CE150" s="81">
        <f>CE122-DG122</f>
        <v>0</v>
      </c>
      <c r="CF150" s="81">
        <f>CF122-DH122</f>
        <v>0</v>
      </c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DI150" s="87">
        <f>'Calc Sheet'!CF122</f>
        <v>0</v>
      </c>
      <c r="DJ150" s="69">
        <f t="shared" si="192"/>
        <v>0</v>
      </c>
      <c r="DK150" s="73">
        <f t="shared" si="193"/>
        <v>0</v>
      </c>
    </row>
    <row r="151" spans="6:116" ht="15" thickBot="1" x14ac:dyDescent="0.35">
      <c r="F151" s="80"/>
      <c r="G151" s="86">
        <f>G122-AJ122</f>
        <v>0</v>
      </c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  <c r="AK151" s="85">
        <f>'Calc Sheet'!G122</f>
        <v>0</v>
      </c>
      <c r="AL151" s="79">
        <f t="shared" si="189"/>
        <v>0</v>
      </c>
      <c r="AM151" s="78">
        <f t="shared" si="190"/>
        <v>0</v>
      </c>
      <c r="CD151" s="80"/>
      <c r="CE151" s="86">
        <f>CE122-DH122</f>
        <v>0</v>
      </c>
      <c r="CF151" s="86"/>
      <c r="CG151" s="86"/>
      <c r="CH151" s="86"/>
      <c r="CI151" s="86"/>
      <c r="CJ151" s="86"/>
      <c r="CK151" s="86"/>
      <c r="CL151" s="86"/>
      <c r="CM151" s="86"/>
      <c r="CN151" s="86"/>
      <c r="CO151" s="86"/>
      <c r="CP151" s="86"/>
      <c r="CQ151" s="86"/>
      <c r="CR151" s="86"/>
      <c r="CS151" s="79"/>
      <c r="CT151" s="79"/>
      <c r="CU151" s="79"/>
      <c r="CV151" s="79"/>
      <c r="CW151" s="79"/>
      <c r="CX151" s="79"/>
      <c r="CY151" s="79"/>
      <c r="CZ151" s="79"/>
      <c r="DA151" s="79"/>
      <c r="DB151" s="79"/>
      <c r="DC151" s="79"/>
      <c r="DD151" s="79"/>
      <c r="DE151" s="79"/>
      <c r="DF151" s="79"/>
      <c r="DG151" s="79"/>
      <c r="DH151" s="79"/>
      <c r="DI151" s="85">
        <f>'Calc Sheet'!CE122</f>
        <v>0</v>
      </c>
      <c r="DJ151" s="79">
        <f t="shared" si="192"/>
        <v>0</v>
      </c>
      <c r="DK151" s="78">
        <f t="shared" si="193"/>
        <v>0</v>
      </c>
    </row>
    <row r="152" spans="6:116" ht="15" thickBot="1" x14ac:dyDescent="0.35"/>
    <row r="153" spans="6:116" x14ac:dyDescent="0.3">
      <c r="F153" s="77"/>
      <c r="G153" s="84">
        <f t="shared" ref="G153:AJ153" si="242">COUNTIF(G123:G151,"&gt;-365")</f>
        <v>29</v>
      </c>
      <c r="H153" s="84">
        <f t="shared" si="242"/>
        <v>28</v>
      </c>
      <c r="I153" s="84">
        <f t="shared" si="242"/>
        <v>27</v>
      </c>
      <c r="J153" s="84">
        <f t="shared" si="242"/>
        <v>26</v>
      </c>
      <c r="K153" s="84">
        <f t="shared" si="242"/>
        <v>25</v>
      </c>
      <c r="L153" s="84">
        <f t="shared" si="242"/>
        <v>24</v>
      </c>
      <c r="M153" s="84">
        <f t="shared" si="242"/>
        <v>23</v>
      </c>
      <c r="N153" s="84">
        <f t="shared" si="242"/>
        <v>22</v>
      </c>
      <c r="O153" s="84">
        <f t="shared" si="242"/>
        <v>21</v>
      </c>
      <c r="P153" s="84">
        <f t="shared" si="242"/>
        <v>20</v>
      </c>
      <c r="Q153" s="84">
        <f t="shared" si="242"/>
        <v>19</v>
      </c>
      <c r="R153" s="84">
        <f t="shared" si="242"/>
        <v>18</v>
      </c>
      <c r="S153" s="84">
        <f t="shared" si="242"/>
        <v>17</v>
      </c>
      <c r="T153" s="84">
        <f t="shared" si="242"/>
        <v>16</v>
      </c>
      <c r="U153" s="84">
        <f t="shared" si="242"/>
        <v>15</v>
      </c>
      <c r="V153" s="84">
        <f t="shared" si="242"/>
        <v>14</v>
      </c>
      <c r="W153" s="84">
        <f t="shared" si="242"/>
        <v>13</v>
      </c>
      <c r="X153" s="84">
        <f t="shared" si="242"/>
        <v>12</v>
      </c>
      <c r="Y153" s="84">
        <f t="shared" si="242"/>
        <v>11</v>
      </c>
      <c r="Z153" s="84">
        <f t="shared" si="242"/>
        <v>10</v>
      </c>
      <c r="AA153" s="84">
        <f t="shared" si="242"/>
        <v>9</v>
      </c>
      <c r="AB153" s="84">
        <f t="shared" si="242"/>
        <v>8</v>
      </c>
      <c r="AC153" s="84">
        <f t="shared" si="242"/>
        <v>7</v>
      </c>
      <c r="AD153" s="84">
        <f t="shared" si="242"/>
        <v>6</v>
      </c>
      <c r="AE153" s="84">
        <f t="shared" si="242"/>
        <v>5</v>
      </c>
      <c r="AF153" s="84">
        <f t="shared" si="242"/>
        <v>4</v>
      </c>
      <c r="AG153" s="84">
        <f t="shared" si="242"/>
        <v>3</v>
      </c>
      <c r="AH153" s="84">
        <f t="shared" si="242"/>
        <v>2</v>
      </c>
      <c r="AI153" s="84">
        <f t="shared" si="242"/>
        <v>1</v>
      </c>
      <c r="AJ153" s="83">
        <f t="shared" si="242"/>
        <v>0</v>
      </c>
      <c r="AK153" s="81"/>
      <c r="AL153" s="81"/>
      <c r="AM153" s="81"/>
      <c r="CD153" s="77"/>
      <c r="CE153" s="84">
        <f t="shared" ref="CE153:DH153" si="243">COUNTIF(CE123:CE151,"&gt;-365")</f>
        <v>29</v>
      </c>
      <c r="CF153" s="84">
        <f t="shared" si="243"/>
        <v>28</v>
      </c>
      <c r="CG153" s="84">
        <f t="shared" si="243"/>
        <v>27</v>
      </c>
      <c r="CH153" s="84">
        <f t="shared" si="243"/>
        <v>26</v>
      </c>
      <c r="CI153" s="84">
        <f t="shared" si="243"/>
        <v>25</v>
      </c>
      <c r="CJ153" s="84">
        <f t="shared" si="243"/>
        <v>24</v>
      </c>
      <c r="CK153" s="84">
        <f t="shared" si="243"/>
        <v>23</v>
      </c>
      <c r="CL153" s="84">
        <f t="shared" si="243"/>
        <v>22</v>
      </c>
      <c r="CM153" s="84">
        <f t="shared" si="243"/>
        <v>21</v>
      </c>
      <c r="CN153" s="84">
        <f t="shared" si="243"/>
        <v>20</v>
      </c>
      <c r="CO153" s="84">
        <f t="shared" si="243"/>
        <v>19</v>
      </c>
      <c r="CP153" s="84">
        <f t="shared" si="243"/>
        <v>18</v>
      </c>
      <c r="CQ153" s="84">
        <f t="shared" si="243"/>
        <v>17</v>
      </c>
      <c r="CR153" s="84">
        <f t="shared" si="243"/>
        <v>16</v>
      </c>
      <c r="CS153" s="84">
        <f t="shared" si="243"/>
        <v>15</v>
      </c>
      <c r="CT153" s="84">
        <f t="shared" si="243"/>
        <v>14</v>
      </c>
      <c r="CU153" s="84">
        <f t="shared" si="243"/>
        <v>13</v>
      </c>
      <c r="CV153" s="84">
        <f t="shared" si="243"/>
        <v>12</v>
      </c>
      <c r="CW153" s="84">
        <f t="shared" si="243"/>
        <v>11</v>
      </c>
      <c r="CX153" s="84">
        <f t="shared" si="243"/>
        <v>10</v>
      </c>
      <c r="CY153" s="84">
        <f t="shared" si="243"/>
        <v>9</v>
      </c>
      <c r="CZ153" s="84">
        <f t="shared" si="243"/>
        <v>8</v>
      </c>
      <c r="DA153" s="84">
        <f t="shared" si="243"/>
        <v>7</v>
      </c>
      <c r="DB153" s="84">
        <f t="shared" si="243"/>
        <v>6</v>
      </c>
      <c r="DC153" s="84">
        <f t="shared" si="243"/>
        <v>5</v>
      </c>
      <c r="DD153" s="84">
        <f t="shared" si="243"/>
        <v>4</v>
      </c>
      <c r="DE153" s="84">
        <f t="shared" si="243"/>
        <v>3</v>
      </c>
      <c r="DF153" s="84">
        <f t="shared" si="243"/>
        <v>2</v>
      </c>
      <c r="DG153" s="84">
        <f t="shared" si="243"/>
        <v>1</v>
      </c>
      <c r="DH153" s="83">
        <f t="shared" si="243"/>
        <v>0</v>
      </c>
      <c r="DI153" s="81"/>
      <c r="DJ153" s="81"/>
      <c r="DK153" s="81"/>
      <c r="DL153" s="81"/>
    </row>
    <row r="154" spans="6:116" x14ac:dyDescent="0.3">
      <c r="F154" s="74"/>
      <c r="G154" s="81">
        <f t="shared" ref="G154:AJ154" si="244">COUNTIF(G123:G151,"&gt;-730")</f>
        <v>29</v>
      </c>
      <c r="H154" s="81">
        <f t="shared" si="244"/>
        <v>28</v>
      </c>
      <c r="I154" s="81">
        <f t="shared" si="244"/>
        <v>27</v>
      </c>
      <c r="J154" s="81">
        <f t="shared" si="244"/>
        <v>26</v>
      </c>
      <c r="K154" s="81">
        <f t="shared" si="244"/>
        <v>25</v>
      </c>
      <c r="L154" s="81">
        <f t="shared" si="244"/>
        <v>24</v>
      </c>
      <c r="M154" s="81">
        <f t="shared" si="244"/>
        <v>23</v>
      </c>
      <c r="N154" s="81">
        <f t="shared" si="244"/>
        <v>22</v>
      </c>
      <c r="O154" s="81">
        <f t="shared" si="244"/>
        <v>21</v>
      </c>
      <c r="P154" s="81">
        <f t="shared" si="244"/>
        <v>20</v>
      </c>
      <c r="Q154" s="81">
        <f t="shared" si="244"/>
        <v>19</v>
      </c>
      <c r="R154" s="81">
        <f t="shared" si="244"/>
        <v>18</v>
      </c>
      <c r="S154" s="81">
        <f t="shared" si="244"/>
        <v>17</v>
      </c>
      <c r="T154" s="81">
        <f t="shared" si="244"/>
        <v>16</v>
      </c>
      <c r="U154" s="81">
        <f t="shared" si="244"/>
        <v>15</v>
      </c>
      <c r="V154" s="81">
        <f t="shared" si="244"/>
        <v>14</v>
      </c>
      <c r="W154" s="81">
        <f t="shared" si="244"/>
        <v>13</v>
      </c>
      <c r="X154" s="81">
        <f t="shared" si="244"/>
        <v>12</v>
      </c>
      <c r="Y154" s="81">
        <f t="shared" si="244"/>
        <v>11</v>
      </c>
      <c r="Z154" s="81">
        <f t="shared" si="244"/>
        <v>10</v>
      </c>
      <c r="AA154" s="81">
        <f t="shared" si="244"/>
        <v>9</v>
      </c>
      <c r="AB154" s="81">
        <f t="shared" si="244"/>
        <v>8</v>
      </c>
      <c r="AC154" s="81">
        <f t="shared" si="244"/>
        <v>7</v>
      </c>
      <c r="AD154" s="81">
        <f t="shared" si="244"/>
        <v>6</v>
      </c>
      <c r="AE154" s="81">
        <f t="shared" si="244"/>
        <v>5</v>
      </c>
      <c r="AF154" s="81">
        <f t="shared" si="244"/>
        <v>4</v>
      </c>
      <c r="AG154" s="81">
        <f t="shared" si="244"/>
        <v>3</v>
      </c>
      <c r="AH154" s="81">
        <f t="shared" si="244"/>
        <v>2</v>
      </c>
      <c r="AI154" s="81">
        <f t="shared" si="244"/>
        <v>1</v>
      </c>
      <c r="AJ154" s="82">
        <f t="shared" si="244"/>
        <v>0</v>
      </c>
      <c r="AK154" s="81"/>
      <c r="AL154" s="81"/>
      <c r="AM154" s="81"/>
      <c r="CD154" s="74"/>
      <c r="CE154" s="81">
        <f t="shared" ref="CE154:DH154" si="245">COUNTIF(CE123:CE151,"&gt;-730")</f>
        <v>29</v>
      </c>
      <c r="CF154" s="81">
        <f t="shared" si="245"/>
        <v>28</v>
      </c>
      <c r="CG154" s="81">
        <f t="shared" si="245"/>
        <v>27</v>
      </c>
      <c r="CH154" s="81">
        <f t="shared" si="245"/>
        <v>26</v>
      </c>
      <c r="CI154" s="81">
        <f t="shared" si="245"/>
        <v>25</v>
      </c>
      <c r="CJ154" s="81">
        <f t="shared" si="245"/>
        <v>24</v>
      </c>
      <c r="CK154" s="81">
        <f t="shared" si="245"/>
        <v>23</v>
      </c>
      <c r="CL154" s="81">
        <f t="shared" si="245"/>
        <v>22</v>
      </c>
      <c r="CM154" s="81">
        <f t="shared" si="245"/>
        <v>21</v>
      </c>
      <c r="CN154" s="81">
        <f t="shared" si="245"/>
        <v>20</v>
      </c>
      <c r="CO154" s="81">
        <f t="shared" si="245"/>
        <v>19</v>
      </c>
      <c r="CP154" s="81">
        <f t="shared" si="245"/>
        <v>18</v>
      </c>
      <c r="CQ154" s="81">
        <f t="shared" si="245"/>
        <v>17</v>
      </c>
      <c r="CR154" s="81">
        <f t="shared" si="245"/>
        <v>16</v>
      </c>
      <c r="CS154" s="81">
        <f t="shared" si="245"/>
        <v>15</v>
      </c>
      <c r="CT154" s="81">
        <f t="shared" si="245"/>
        <v>14</v>
      </c>
      <c r="CU154" s="81">
        <f t="shared" si="245"/>
        <v>13</v>
      </c>
      <c r="CV154" s="81">
        <f t="shared" si="245"/>
        <v>12</v>
      </c>
      <c r="CW154" s="81">
        <f t="shared" si="245"/>
        <v>11</v>
      </c>
      <c r="CX154" s="81">
        <f t="shared" si="245"/>
        <v>10</v>
      </c>
      <c r="CY154" s="81">
        <f t="shared" si="245"/>
        <v>9</v>
      </c>
      <c r="CZ154" s="81">
        <f t="shared" si="245"/>
        <v>8</v>
      </c>
      <c r="DA154" s="81">
        <f t="shared" si="245"/>
        <v>7</v>
      </c>
      <c r="DB154" s="81">
        <f t="shared" si="245"/>
        <v>6</v>
      </c>
      <c r="DC154" s="81">
        <f t="shared" si="245"/>
        <v>5</v>
      </c>
      <c r="DD154" s="81">
        <f t="shared" si="245"/>
        <v>4</v>
      </c>
      <c r="DE154" s="81">
        <f t="shared" si="245"/>
        <v>3</v>
      </c>
      <c r="DF154" s="81">
        <f t="shared" si="245"/>
        <v>2</v>
      </c>
      <c r="DG154" s="81">
        <f t="shared" si="245"/>
        <v>1</v>
      </c>
      <c r="DH154" s="82">
        <f t="shared" si="245"/>
        <v>0</v>
      </c>
      <c r="DI154" s="81"/>
      <c r="DJ154" s="81"/>
      <c r="DK154" s="81"/>
      <c r="DL154" s="81"/>
    </row>
    <row r="155" spans="6:116" ht="15" thickBot="1" x14ac:dyDescent="0.35">
      <c r="F155" s="80"/>
      <c r="G155" s="79">
        <f t="shared" ref="G155:AJ155" si="246">IF(G122=0, 0, 1)</f>
        <v>0</v>
      </c>
      <c r="H155" s="79">
        <f t="shared" si="246"/>
        <v>0</v>
      </c>
      <c r="I155" s="79">
        <f t="shared" si="246"/>
        <v>0</v>
      </c>
      <c r="J155" s="79">
        <f t="shared" si="246"/>
        <v>0</v>
      </c>
      <c r="K155" s="79">
        <f t="shared" si="246"/>
        <v>0</v>
      </c>
      <c r="L155" s="79">
        <f t="shared" si="246"/>
        <v>0</v>
      </c>
      <c r="M155" s="79">
        <f t="shared" si="246"/>
        <v>0</v>
      </c>
      <c r="N155" s="79">
        <f t="shared" si="246"/>
        <v>0</v>
      </c>
      <c r="O155" s="79">
        <f t="shared" si="246"/>
        <v>0</v>
      </c>
      <c r="P155" s="79">
        <f t="shared" si="246"/>
        <v>0</v>
      </c>
      <c r="Q155" s="79">
        <f t="shared" si="246"/>
        <v>0</v>
      </c>
      <c r="R155" s="79">
        <f t="shared" si="246"/>
        <v>0</v>
      </c>
      <c r="S155" s="79">
        <f t="shared" si="246"/>
        <v>0</v>
      </c>
      <c r="T155" s="79">
        <f t="shared" si="246"/>
        <v>0</v>
      </c>
      <c r="U155" s="79">
        <f t="shared" si="246"/>
        <v>0</v>
      </c>
      <c r="V155" s="79">
        <f t="shared" si="246"/>
        <v>0</v>
      </c>
      <c r="W155" s="79">
        <f t="shared" si="246"/>
        <v>0</v>
      </c>
      <c r="X155" s="79">
        <f t="shared" si="246"/>
        <v>0</v>
      </c>
      <c r="Y155" s="79">
        <f t="shared" si="246"/>
        <v>0</v>
      </c>
      <c r="Z155" s="79">
        <f t="shared" si="246"/>
        <v>0</v>
      </c>
      <c r="AA155" s="79">
        <f t="shared" si="246"/>
        <v>0</v>
      </c>
      <c r="AB155" s="79">
        <f t="shared" si="246"/>
        <v>0</v>
      </c>
      <c r="AC155" s="79">
        <f t="shared" si="246"/>
        <v>0</v>
      </c>
      <c r="AD155" s="79">
        <f t="shared" si="246"/>
        <v>0</v>
      </c>
      <c r="AE155" s="79">
        <f t="shared" si="246"/>
        <v>0</v>
      </c>
      <c r="AF155" s="79">
        <f t="shared" si="246"/>
        <v>0</v>
      </c>
      <c r="AG155" s="79">
        <f t="shared" si="246"/>
        <v>0</v>
      </c>
      <c r="AH155" s="79">
        <f t="shared" si="246"/>
        <v>0</v>
      </c>
      <c r="AI155" s="79">
        <f t="shared" si="246"/>
        <v>0</v>
      </c>
      <c r="AJ155" s="78">
        <f t="shared" si="246"/>
        <v>0</v>
      </c>
      <c r="CD155" s="80"/>
      <c r="CE155" s="79">
        <f t="shared" ref="CE155:DH155" si="247">IF(CE122=0, 0, 1)</f>
        <v>0</v>
      </c>
      <c r="CF155" s="79">
        <f t="shared" si="247"/>
        <v>0</v>
      </c>
      <c r="CG155" s="79">
        <f t="shared" si="247"/>
        <v>0</v>
      </c>
      <c r="CH155" s="79">
        <f t="shared" si="247"/>
        <v>0</v>
      </c>
      <c r="CI155" s="79">
        <f t="shared" si="247"/>
        <v>0</v>
      </c>
      <c r="CJ155" s="79">
        <f t="shared" si="247"/>
        <v>0</v>
      </c>
      <c r="CK155" s="79">
        <f t="shared" si="247"/>
        <v>0</v>
      </c>
      <c r="CL155" s="79">
        <f t="shared" si="247"/>
        <v>0</v>
      </c>
      <c r="CM155" s="79">
        <f t="shared" si="247"/>
        <v>0</v>
      </c>
      <c r="CN155" s="79">
        <f t="shared" si="247"/>
        <v>0</v>
      </c>
      <c r="CO155" s="79">
        <f t="shared" si="247"/>
        <v>0</v>
      </c>
      <c r="CP155" s="79">
        <f t="shared" si="247"/>
        <v>0</v>
      </c>
      <c r="CQ155" s="79">
        <f t="shared" si="247"/>
        <v>0</v>
      </c>
      <c r="CR155" s="79">
        <f t="shared" si="247"/>
        <v>0</v>
      </c>
      <c r="CS155" s="79">
        <f t="shared" si="247"/>
        <v>0</v>
      </c>
      <c r="CT155" s="79">
        <f t="shared" si="247"/>
        <v>0</v>
      </c>
      <c r="CU155" s="79">
        <f t="shared" si="247"/>
        <v>0</v>
      </c>
      <c r="CV155" s="79">
        <f t="shared" si="247"/>
        <v>0</v>
      </c>
      <c r="CW155" s="79">
        <f t="shared" si="247"/>
        <v>0</v>
      </c>
      <c r="CX155" s="79">
        <f t="shared" si="247"/>
        <v>0</v>
      </c>
      <c r="CY155" s="79">
        <f t="shared" si="247"/>
        <v>0</v>
      </c>
      <c r="CZ155" s="79">
        <f t="shared" si="247"/>
        <v>0</v>
      </c>
      <c r="DA155" s="79">
        <f t="shared" si="247"/>
        <v>0</v>
      </c>
      <c r="DB155" s="79">
        <f t="shared" si="247"/>
        <v>0</v>
      </c>
      <c r="DC155" s="79">
        <f t="shared" si="247"/>
        <v>0</v>
      </c>
      <c r="DD155" s="79">
        <f t="shared" si="247"/>
        <v>0</v>
      </c>
      <c r="DE155" s="79">
        <f t="shared" si="247"/>
        <v>0</v>
      </c>
      <c r="DF155" s="79">
        <f t="shared" si="247"/>
        <v>0</v>
      </c>
      <c r="DG155" s="79">
        <f t="shared" si="247"/>
        <v>0</v>
      </c>
      <c r="DH155" s="78">
        <f t="shared" si="247"/>
        <v>0</v>
      </c>
    </row>
    <row r="156" spans="6:116" ht="15" thickBot="1" x14ac:dyDescent="0.35"/>
    <row r="157" spans="6:116" ht="15" thickBot="1" x14ac:dyDescent="0.35">
      <c r="F157" s="77"/>
      <c r="G157" s="76">
        <f t="shared" ref="G157:AJ157" si="248">G155*G153+G155</f>
        <v>0</v>
      </c>
      <c r="H157" s="76">
        <f t="shared" si="248"/>
        <v>0</v>
      </c>
      <c r="I157" s="76">
        <f t="shared" si="248"/>
        <v>0</v>
      </c>
      <c r="J157" s="76">
        <f t="shared" si="248"/>
        <v>0</v>
      </c>
      <c r="K157" s="76">
        <f t="shared" si="248"/>
        <v>0</v>
      </c>
      <c r="L157" s="76">
        <f t="shared" si="248"/>
        <v>0</v>
      </c>
      <c r="M157" s="76">
        <f t="shared" si="248"/>
        <v>0</v>
      </c>
      <c r="N157" s="76">
        <f t="shared" si="248"/>
        <v>0</v>
      </c>
      <c r="O157" s="76">
        <f t="shared" si="248"/>
        <v>0</v>
      </c>
      <c r="P157" s="76">
        <f t="shared" si="248"/>
        <v>0</v>
      </c>
      <c r="Q157" s="76">
        <f t="shared" si="248"/>
        <v>0</v>
      </c>
      <c r="R157" s="76">
        <f t="shared" si="248"/>
        <v>0</v>
      </c>
      <c r="S157" s="76">
        <f t="shared" si="248"/>
        <v>0</v>
      </c>
      <c r="T157" s="76">
        <f t="shared" si="248"/>
        <v>0</v>
      </c>
      <c r="U157" s="76">
        <f t="shared" si="248"/>
        <v>0</v>
      </c>
      <c r="V157" s="76">
        <f t="shared" si="248"/>
        <v>0</v>
      </c>
      <c r="W157" s="76">
        <f t="shared" si="248"/>
        <v>0</v>
      </c>
      <c r="X157" s="76">
        <f t="shared" si="248"/>
        <v>0</v>
      </c>
      <c r="Y157" s="76">
        <f t="shared" si="248"/>
        <v>0</v>
      </c>
      <c r="Z157" s="76">
        <f t="shared" si="248"/>
        <v>0</v>
      </c>
      <c r="AA157" s="76">
        <f t="shared" si="248"/>
        <v>0</v>
      </c>
      <c r="AB157" s="76">
        <f t="shared" si="248"/>
        <v>0</v>
      </c>
      <c r="AC157" s="76">
        <f t="shared" si="248"/>
        <v>0</v>
      </c>
      <c r="AD157" s="76">
        <f t="shared" si="248"/>
        <v>0</v>
      </c>
      <c r="AE157" s="76">
        <f t="shared" si="248"/>
        <v>0</v>
      </c>
      <c r="AF157" s="76">
        <f t="shared" si="248"/>
        <v>0</v>
      </c>
      <c r="AG157" s="76">
        <f t="shared" si="248"/>
        <v>0</v>
      </c>
      <c r="AH157" s="76">
        <f t="shared" si="248"/>
        <v>0</v>
      </c>
      <c r="AI157" s="76">
        <f t="shared" si="248"/>
        <v>0</v>
      </c>
      <c r="AJ157" s="75">
        <f t="shared" si="248"/>
        <v>0</v>
      </c>
      <c r="CD157" s="77"/>
      <c r="CE157" s="76">
        <f t="shared" ref="CE157:DH157" si="249">CE155*CE153+CE155</f>
        <v>0</v>
      </c>
      <c r="CF157" s="76">
        <f t="shared" si="249"/>
        <v>0</v>
      </c>
      <c r="CG157" s="76">
        <f t="shared" si="249"/>
        <v>0</v>
      </c>
      <c r="CH157" s="76">
        <f t="shared" si="249"/>
        <v>0</v>
      </c>
      <c r="CI157" s="76">
        <f t="shared" si="249"/>
        <v>0</v>
      </c>
      <c r="CJ157" s="76">
        <f t="shared" si="249"/>
        <v>0</v>
      </c>
      <c r="CK157" s="76">
        <f t="shared" si="249"/>
        <v>0</v>
      </c>
      <c r="CL157" s="76">
        <f t="shared" si="249"/>
        <v>0</v>
      </c>
      <c r="CM157" s="76">
        <f t="shared" si="249"/>
        <v>0</v>
      </c>
      <c r="CN157" s="76">
        <f t="shared" si="249"/>
        <v>0</v>
      </c>
      <c r="CO157" s="76">
        <f t="shared" si="249"/>
        <v>0</v>
      </c>
      <c r="CP157" s="76">
        <f t="shared" si="249"/>
        <v>0</v>
      </c>
      <c r="CQ157" s="76">
        <f t="shared" si="249"/>
        <v>0</v>
      </c>
      <c r="CR157" s="76">
        <f t="shared" si="249"/>
        <v>0</v>
      </c>
      <c r="CS157" s="76">
        <f t="shared" si="249"/>
        <v>0</v>
      </c>
      <c r="CT157" s="76">
        <f t="shared" si="249"/>
        <v>0</v>
      </c>
      <c r="CU157" s="76">
        <f t="shared" si="249"/>
        <v>0</v>
      </c>
      <c r="CV157" s="76">
        <f t="shared" si="249"/>
        <v>0</v>
      </c>
      <c r="CW157" s="76">
        <f t="shared" si="249"/>
        <v>0</v>
      </c>
      <c r="CX157" s="76">
        <f t="shared" si="249"/>
        <v>0</v>
      </c>
      <c r="CY157" s="76">
        <f t="shared" si="249"/>
        <v>0</v>
      </c>
      <c r="CZ157" s="76">
        <f t="shared" si="249"/>
        <v>0</v>
      </c>
      <c r="DA157" s="76">
        <f t="shared" si="249"/>
        <v>0</v>
      </c>
      <c r="DB157" s="76">
        <f t="shared" si="249"/>
        <v>0</v>
      </c>
      <c r="DC157" s="76">
        <f t="shared" si="249"/>
        <v>0</v>
      </c>
      <c r="DD157" s="76">
        <f t="shared" si="249"/>
        <v>0</v>
      </c>
      <c r="DE157" s="76">
        <f t="shared" si="249"/>
        <v>0</v>
      </c>
      <c r="DF157" s="76">
        <f t="shared" si="249"/>
        <v>0</v>
      </c>
      <c r="DG157" s="76">
        <f t="shared" si="249"/>
        <v>0</v>
      </c>
      <c r="DH157" s="75">
        <f t="shared" si="249"/>
        <v>0</v>
      </c>
    </row>
    <row r="158" spans="6:116" ht="16.2" thickBot="1" x14ac:dyDescent="0.35">
      <c r="F158" s="72" t="s">
        <v>173</v>
      </c>
      <c r="G158" s="351">
        <f>MAX(G157:AJ157)</f>
        <v>0</v>
      </c>
      <c r="H158" s="351"/>
      <c r="I158" s="351"/>
      <c r="J158" s="351"/>
      <c r="K158" s="351"/>
      <c r="L158" s="351"/>
      <c r="M158" s="351"/>
      <c r="N158" s="351"/>
      <c r="O158" s="351"/>
      <c r="P158" s="351"/>
      <c r="Q158" s="351"/>
      <c r="R158" s="351"/>
      <c r="S158" s="351"/>
      <c r="T158" s="351"/>
      <c r="U158" s="351"/>
      <c r="V158" s="351"/>
      <c r="W158" s="351"/>
      <c r="X158" s="351"/>
      <c r="Y158" s="351"/>
      <c r="Z158" s="351"/>
      <c r="AA158" s="351"/>
      <c r="AB158" s="351"/>
      <c r="AC158" s="351"/>
      <c r="AD158" s="351"/>
      <c r="AE158" s="351"/>
      <c r="AF158" s="351"/>
      <c r="AG158" s="351"/>
      <c r="AH158" s="351"/>
      <c r="AI158" s="351"/>
      <c r="AJ158" s="352"/>
      <c r="AK158" s="71"/>
      <c r="AL158" s="71"/>
      <c r="AM158" s="71"/>
      <c r="CD158" s="72" t="s">
        <v>173</v>
      </c>
      <c r="CE158" s="351">
        <f>MAX(CE157:DH157)</f>
        <v>0</v>
      </c>
      <c r="CF158" s="351"/>
      <c r="CG158" s="351"/>
      <c r="CH158" s="351"/>
      <c r="CI158" s="351"/>
      <c r="CJ158" s="351"/>
      <c r="CK158" s="351"/>
      <c r="CL158" s="351"/>
      <c r="CM158" s="351"/>
      <c r="CN158" s="351"/>
      <c r="CO158" s="351"/>
      <c r="CP158" s="351"/>
      <c r="CQ158" s="351"/>
      <c r="CR158" s="351"/>
      <c r="CS158" s="351"/>
      <c r="CT158" s="351"/>
      <c r="CU158" s="351"/>
      <c r="CV158" s="351"/>
      <c r="CW158" s="351"/>
      <c r="CX158" s="351"/>
      <c r="CY158" s="351"/>
      <c r="CZ158" s="351"/>
      <c r="DA158" s="351"/>
      <c r="DB158" s="351"/>
      <c r="DC158" s="351"/>
      <c r="DD158" s="351"/>
      <c r="DE158" s="351"/>
      <c r="DF158" s="351"/>
      <c r="DG158" s="351"/>
      <c r="DH158" s="352"/>
      <c r="DI158" s="71"/>
      <c r="DJ158" s="71"/>
      <c r="DK158" s="71"/>
      <c r="DL158" s="71"/>
    </row>
    <row r="159" spans="6:116" ht="15" thickBot="1" x14ac:dyDescent="0.35">
      <c r="F159" s="74"/>
      <c r="G159" s="69">
        <f t="shared" ref="G159:AJ159" si="250">G155*G154+G155</f>
        <v>0</v>
      </c>
      <c r="H159" s="69">
        <f t="shared" si="250"/>
        <v>0</v>
      </c>
      <c r="I159" s="69">
        <f t="shared" si="250"/>
        <v>0</v>
      </c>
      <c r="J159" s="69">
        <f t="shared" si="250"/>
        <v>0</v>
      </c>
      <c r="K159" s="69">
        <f t="shared" si="250"/>
        <v>0</v>
      </c>
      <c r="L159" s="69">
        <f t="shared" si="250"/>
        <v>0</v>
      </c>
      <c r="M159" s="69">
        <f t="shared" si="250"/>
        <v>0</v>
      </c>
      <c r="N159" s="69">
        <f t="shared" si="250"/>
        <v>0</v>
      </c>
      <c r="O159" s="69">
        <f t="shared" si="250"/>
        <v>0</v>
      </c>
      <c r="P159" s="69">
        <f t="shared" si="250"/>
        <v>0</v>
      </c>
      <c r="Q159" s="69">
        <f t="shared" si="250"/>
        <v>0</v>
      </c>
      <c r="R159" s="69">
        <f t="shared" si="250"/>
        <v>0</v>
      </c>
      <c r="S159" s="69">
        <f t="shared" si="250"/>
        <v>0</v>
      </c>
      <c r="T159" s="69">
        <f t="shared" si="250"/>
        <v>0</v>
      </c>
      <c r="U159" s="69">
        <f t="shared" si="250"/>
        <v>0</v>
      </c>
      <c r="V159" s="69">
        <f t="shared" si="250"/>
        <v>0</v>
      </c>
      <c r="W159" s="69">
        <f t="shared" si="250"/>
        <v>0</v>
      </c>
      <c r="X159" s="69">
        <f t="shared" si="250"/>
        <v>0</v>
      </c>
      <c r="Y159" s="69">
        <f t="shared" si="250"/>
        <v>0</v>
      </c>
      <c r="Z159" s="69">
        <f t="shared" si="250"/>
        <v>0</v>
      </c>
      <c r="AA159" s="69">
        <f t="shared" si="250"/>
        <v>0</v>
      </c>
      <c r="AB159" s="69">
        <f t="shared" si="250"/>
        <v>0</v>
      </c>
      <c r="AC159" s="69">
        <f t="shared" si="250"/>
        <v>0</v>
      </c>
      <c r="AD159" s="69">
        <f t="shared" si="250"/>
        <v>0</v>
      </c>
      <c r="AE159" s="69">
        <f t="shared" si="250"/>
        <v>0</v>
      </c>
      <c r="AF159" s="69">
        <f t="shared" si="250"/>
        <v>0</v>
      </c>
      <c r="AG159" s="69">
        <f t="shared" si="250"/>
        <v>0</v>
      </c>
      <c r="AH159" s="69">
        <f t="shared" si="250"/>
        <v>0</v>
      </c>
      <c r="AI159" s="69">
        <f t="shared" si="250"/>
        <v>0</v>
      </c>
      <c r="AJ159" s="73">
        <f t="shared" si="250"/>
        <v>0</v>
      </c>
      <c r="CD159" s="74"/>
      <c r="CE159" s="69">
        <f t="shared" ref="CE159:DH159" si="251">CE155*CE154+CE155</f>
        <v>0</v>
      </c>
      <c r="CF159" s="69">
        <f t="shared" si="251"/>
        <v>0</v>
      </c>
      <c r="CG159" s="69">
        <f t="shared" si="251"/>
        <v>0</v>
      </c>
      <c r="CH159" s="69">
        <f t="shared" si="251"/>
        <v>0</v>
      </c>
      <c r="CI159" s="69">
        <f t="shared" si="251"/>
        <v>0</v>
      </c>
      <c r="CJ159" s="69">
        <f t="shared" si="251"/>
        <v>0</v>
      </c>
      <c r="CK159" s="69">
        <f t="shared" si="251"/>
        <v>0</v>
      </c>
      <c r="CL159" s="69">
        <f t="shared" si="251"/>
        <v>0</v>
      </c>
      <c r="CM159" s="69">
        <f t="shared" si="251"/>
        <v>0</v>
      </c>
      <c r="CN159" s="69">
        <f t="shared" si="251"/>
        <v>0</v>
      </c>
      <c r="CO159" s="69">
        <f t="shared" si="251"/>
        <v>0</v>
      </c>
      <c r="CP159" s="69">
        <f t="shared" si="251"/>
        <v>0</v>
      </c>
      <c r="CQ159" s="69">
        <f t="shared" si="251"/>
        <v>0</v>
      </c>
      <c r="CR159" s="69">
        <f t="shared" si="251"/>
        <v>0</v>
      </c>
      <c r="CS159" s="69">
        <f t="shared" si="251"/>
        <v>0</v>
      </c>
      <c r="CT159" s="69">
        <f t="shared" si="251"/>
        <v>0</v>
      </c>
      <c r="CU159" s="69">
        <f t="shared" si="251"/>
        <v>0</v>
      </c>
      <c r="CV159" s="69">
        <f t="shared" si="251"/>
        <v>0</v>
      </c>
      <c r="CW159" s="69">
        <f t="shared" si="251"/>
        <v>0</v>
      </c>
      <c r="CX159" s="69">
        <f t="shared" si="251"/>
        <v>0</v>
      </c>
      <c r="CY159" s="69">
        <f t="shared" si="251"/>
        <v>0</v>
      </c>
      <c r="CZ159" s="69">
        <f t="shared" si="251"/>
        <v>0</v>
      </c>
      <c r="DA159" s="69">
        <f t="shared" si="251"/>
        <v>0</v>
      </c>
      <c r="DB159" s="69">
        <f t="shared" si="251"/>
        <v>0</v>
      </c>
      <c r="DC159" s="69">
        <f t="shared" si="251"/>
        <v>0</v>
      </c>
      <c r="DD159" s="69">
        <f t="shared" si="251"/>
        <v>0</v>
      </c>
      <c r="DE159" s="69">
        <f t="shared" si="251"/>
        <v>0</v>
      </c>
      <c r="DF159" s="69">
        <f t="shared" si="251"/>
        <v>0</v>
      </c>
      <c r="DG159" s="69">
        <f t="shared" si="251"/>
        <v>0</v>
      </c>
      <c r="DH159" s="73">
        <f t="shared" si="251"/>
        <v>0</v>
      </c>
    </row>
    <row r="160" spans="6:116" ht="16.2" thickBot="1" x14ac:dyDescent="0.35">
      <c r="F160" s="72" t="s">
        <v>172</v>
      </c>
      <c r="G160" s="351">
        <f>MAX(G159:AJ159)</f>
        <v>0</v>
      </c>
      <c r="H160" s="351"/>
      <c r="I160" s="351"/>
      <c r="J160" s="351"/>
      <c r="K160" s="351"/>
      <c r="L160" s="351"/>
      <c r="M160" s="351"/>
      <c r="N160" s="351"/>
      <c r="O160" s="351"/>
      <c r="P160" s="351"/>
      <c r="Q160" s="351"/>
      <c r="R160" s="351"/>
      <c r="S160" s="351"/>
      <c r="T160" s="351"/>
      <c r="U160" s="351"/>
      <c r="V160" s="351"/>
      <c r="W160" s="351"/>
      <c r="X160" s="351"/>
      <c r="Y160" s="351"/>
      <c r="Z160" s="351"/>
      <c r="AA160" s="351"/>
      <c r="AB160" s="351"/>
      <c r="AC160" s="351"/>
      <c r="AD160" s="351"/>
      <c r="AE160" s="351"/>
      <c r="AF160" s="351"/>
      <c r="AG160" s="351"/>
      <c r="AH160" s="351"/>
      <c r="AI160" s="351"/>
      <c r="AJ160" s="352"/>
      <c r="AK160" s="71"/>
      <c r="AL160" s="71"/>
      <c r="AM160" s="71"/>
      <c r="CD160" s="72" t="s">
        <v>172</v>
      </c>
      <c r="CE160" s="351">
        <f>MAX(CE159:DH159)</f>
        <v>0</v>
      </c>
      <c r="CF160" s="351"/>
      <c r="CG160" s="351"/>
      <c r="CH160" s="351"/>
      <c r="CI160" s="351"/>
      <c r="CJ160" s="351"/>
      <c r="CK160" s="351"/>
      <c r="CL160" s="351"/>
      <c r="CM160" s="351"/>
      <c r="CN160" s="351"/>
      <c r="CO160" s="351"/>
      <c r="CP160" s="351"/>
      <c r="CQ160" s="351"/>
      <c r="CR160" s="351"/>
      <c r="CS160" s="351"/>
      <c r="CT160" s="351"/>
      <c r="CU160" s="351"/>
      <c r="CV160" s="351"/>
      <c r="CW160" s="351"/>
      <c r="CX160" s="351"/>
      <c r="CY160" s="351"/>
      <c r="CZ160" s="351"/>
      <c r="DA160" s="351"/>
      <c r="DB160" s="351"/>
      <c r="DC160" s="351"/>
      <c r="DD160" s="351"/>
      <c r="DE160" s="351"/>
      <c r="DF160" s="351"/>
      <c r="DG160" s="351"/>
      <c r="DH160" s="352"/>
      <c r="DI160" s="71"/>
      <c r="DJ160" s="71"/>
      <c r="DK160" s="71"/>
      <c r="DL160" s="71"/>
    </row>
  </sheetData>
  <mergeCells count="20">
    <mergeCell ref="CE158:DH158"/>
    <mergeCell ref="CE160:DH160"/>
    <mergeCell ref="AK120:AM120"/>
    <mergeCell ref="G158:AJ158"/>
    <mergeCell ref="G160:AJ160"/>
    <mergeCell ref="EU38:EW38"/>
    <mergeCell ref="DI38:DK38"/>
    <mergeCell ref="A25:B25"/>
    <mergeCell ref="AK38:AM38"/>
    <mergeCell ref="BW38:BY38"/>
    <mergeCell ref="A2:B5"/>
    <mergeCell ref="DI120:DK120"/>
    <mergeCell ref="DQ76:ET76"/>
    <mergeCell ref="DQ78:ET78"/>
    <mergeCell ref="G76:AJ76"/>
    <mergeCell ref="G78:AJ78"/>
    <mergeCell ref="AS76:BV76"/>
    <mergeCell ref="AS78:BV78"/>
    <mergeCell ref="CE76:DH76"/>
    <mergeCell ref="CE78:DH78"/>
  </mergeCells>
  <dataValidations disablePrompts="1" count="1">
    <dataValidation type="custom" allowBlank="1" showInputMessage="1" showErrorMessage="1" sqref="A26:A33" xr:uid="{DC093061-6B28-47E5-98A5-638DABA5C13A}">
      <formula1>F23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5"/>
  <sheetViews>
    <sheetView topLeftCell="A22" zoomScale="90" zoomScaleNormal="90" zoomScaleSheetLayoutView="130" workbookViewId="0">
      <selection activeCell="F25" sqref="F25"/>
    </sheetView>
  </sheetViews>
  <sheetFormatPr defaultRowHeight="13.2" x14ac:dyDescent="0.25"/>
  <cols>
    <col min="1" max="1" width="57.33203125" style="66" customWidth="1"/>
    <col min="2" max="2" width="49.6640625" style="67" customWidth="1"/>
  </cols>
  <sheetData>
    <row r="2" spans="1:2" x14ac:dyDescent="0.25">
      <c r="A2" s="64"/>
    </row>
    <row r="3" spans="1:2" x14ac:dyDescent="0.25">
      <c r="B3" s="65"/>
    </row>
    <row r="4" spans="1:2" x14ac:dyDescent="0.25">
      <c r="A4" s="68"/>
    </row>
    <row r="5" spans="1:2" x14ac:dyDescent="0.25">
      <c r="A5" s="68"/>
    </row>
  </sheetData>
  <sheetProtection sheet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R56"/>
  <sheetViews>
    <sheetView showOutlineSymbols="0" workbookViewId="0">
      <selection activeCell="C6" sqref="C6:P6"/>
    </sheetView>
  </sheetViews>
  <sheetFormatPr defaultRowHeight="13.2" x14ac:dyDescent="0.25"/>
  <cols>
    <col min="1" max="1" width="12.109375" customWidth="1"/>
  </cols>
  <sheetData>
    <row r="1" spans="1:18" ht="18" thickBot="1" x14ac:dyDescent="0.35">
      <c r="A1" s="170" t="s">
        <v>74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2"/>
    </row>
    <row r="2" spans="1:18" ht="15" x14ac:dyDescent="0.25">
      <c r="A2" s="181" t="s">
        <v>0</v>
      </c>
      <c r="B2" s="182"/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18" ht="15" x14ac:dyDescent="0.25">
      <c r="A3" s="181" t="s">
        <v>1</v>
      </c>
      <c r="B3" s="182"/>
      <c r="C3" s="183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</row>
    <row r="4" spans="1:18" ht="15" x14ac:dyDescent="0.25">
      <c r="A4" s="181" t="s">
        <v>2</v>
      </c>
      <c r="B4" s="182"/>
      <c r="C4" s="183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</row>
    <row r="5" spans="1:18" ht="15" x14ac:dyDescent="0.25">
      <c r="A5" s="181" t="s">
        <v>3</v>
      </c>
      <c r="B5" s="182"/>
      <c r="C5" s="183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</row>
    <row r="6" spans="1:18" ht="15" x14ac:dyDescent="0.25">
      <c r="A6" s="181" t="s">
        <v>92</v>
      </c>
      <c r="B6" s="182"/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</row>
    <row r="7" spans="1:18" ht="15" x14ac:dyDescent="0.25">
      <c r="A7" s="181" t="s">
        <v>93</v>
      </c>
      <c r="B7" s="182"/>
      <c r="C7" s="183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</row>
    <row r="8" spans="1:18" ht="15" x14ac:dyDescent="0.25">
      <c r="A8" s="181" t="s">
        <v>94</v>
      </c>
      <c r="B8" s="182"/>
      <c r="C8" s="183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</row>
    <row r="9" spans="1:18" ht="15" x14ac:dyDescent="0.25">
      <c r="A9" s="181" t="s">
        <v>95</v>
      </c>
      <c r="B9" s="182"/>
      <c r="C9" s="183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</row>
    <row r="10" spans="1:18" ht="15" customHeight="1" x14ac:dyDescent="0.25">
      <c r="A10" s="43"/>
      <c r="B10" s="177" t="s">
        <v>76</v>
      </c>
      <c r="C10" s="178"/>
      <c r="D10" s="179" t="s">
        <v>84</v>
      </c>
      <c r="E10" s="179"/>
      <c r="F10" s="177" t="s">
        <v>77</v>
      </c>
      <c r="G10" s="178"/>
      <c r="H10" s="179" t="s">
        <v>85</v>
      </c>
      <c r="I10" s="180"/>
      <c r="J10" s="178" t="s">
        <v>78</v>
      </c>
      <c r="K10" s="178"/>
      <c r="L10" s="179" t="s">
        <v>84</v>
      </c>
      <c r="M10" s="179"/>
      <c r="N10" s="177" t="s">
        <v>79</v>
      </c>
      <c r="O10" s="178"/>
      <c r="P10" s="179" t="s">
        <v>85</v>
      </c>
      <c r="Q10" s="180"/>
    </row>
    <row r="11" spans="1:18" ht="15" customHeight="1" x14ac:dyDescent="0.25">
      <c r="A11" s="18"/>
      <c r="B11" s="173" t="s">
        <v>80</v>
      </c>
      <c r="C11" s="174"/>
      <c r="D11" s="174"/>
      <c r="E11" s="174"/>
      <c r="F11" s="173" t="s">
        <v>81</v>
      </c>
      <c r="G11" s="174"/>
      <c r="H11" s="174"/>
      <c r="I11" s="175"/>
      <c r="J11" s="176" t="s">
        <v>82</v>
      </c>
      <c r="K11" s="174"/>
      <c r="L11" s="174"/>
      <c r="M11" s="174"/>
      <c r="N11" s="173" t="s">
        <v>83</v>
      </c>
      <c r="O11" s="174"/>
      <c r="P11" s="174"/>
      <c r="Q11" s="175"/>
    </row>
    <row r="12" spans="1:18" x14ac:dyDescent="0.25">
      <c r="A12" s="41" t="s">
        <v>4</v>
      </c>
      <c r="B12" s="42" t="s">
        <v>5</v>
      </c>
      <c r="C12" s="42" t="s">
        <v>6</v>
      </c>
      <c r="D12" s="42" t="s">
        <v>7</v>
      </c>
      <c r="E12" s="42" t="s">
        <v>8</v>
      </c>
      <c r="F12" s="42" t="s">
        <v>5</v>
      </c>
      <c r="G12" s="42" t="s">
        <v>6</v>
      </c>
      <c r="H12" s="42" t="s">
        <v>7</v>
      </c>
      <c r="I12" s="42" t="s">
        <v>8</v>
      </c>
      <c r="J12" s="42" t="s">
        <v>5</v>
      </c>
      <c r="K12" s="42" t="s">
        <v>6</v>
      </c>
      <c r="L12" s="42" t="s">
        <v>7</v>
      </c>
      <c r="M12" s="42" t="s">
        <v>8</v>
      </c>
      <c r="N12" s="42" t="s">
        <v>5</v>
      </c>
      <c r="O12" s="42" t="s">
        <v>6</v>
      </c>
      <c r="P12" s="42" t="s">
        <v>7</v>
      </c>
      <c r="Q12" s="42" t="s">
        <v>8</v>
      </c>
    </row>
    <row r="13" spans="1:18" x14ac:dyDescent="0.25">
      <c r="A13" s="18" t="s">
        <v>9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</row>
    <row r="14" spans="1:18" x14ac:dyDescent="0.25">
      <c r="A14" s="18" t="s">
        <v>10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</row>
    <row r="15" spans="1:18" x14ac:dyDescent="0.25">
      <c r="A15" s="18" t="s">
        <v>11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</row>
    <row r="16" spans="1:18" x14ac:dyDescent="0.25">
      <c r="A16" s="18" t="s">
        <v>12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</row>
    <row r="17" spans="1:17" x14ac:dyDescent="0.25">
      <c r="A17" s="18" t="s">
        <v>13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</row>
    <row r="18" spans="1:17" x14ac:dyDescent="0.25">
      <c r="A18" s="18" t="s">
        <v>14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</row>
    <row r="19" spans="1:17" x14ac:dyDescent="0.25">
      <c r="A19" s="18" t="s">
        <v>15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</row>
    <row r="20" spans="1:17" x14ac:dyDescent="0.25">
      <c r="A20" s="18" t="s">
        <v>16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</row>
    <row r="21" spans="1:17" x14ac:dyDescent="0.25">
      <c r="A21" s="18" t="s">
        <v>17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</row>
    <row r="22" spans="1:17" x14ac:dyDescent="0.25">
      <c r="A22" s="18" t="s">
        <v>18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</row>
    <row r="23" spans="1:17" x14ac:dyDescent="0.25">
      <c r="A23" s="18" t="s">
        <v>19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</row>
    <row r="24" spans="1:17" x14ac:dyDescent="0.25">
      <c r="A24" s="18" t="s">
        <v>20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</row>
    <row r="25" spans="1:17" x14ac:dyDescent="0.25">
      <c r="A25" s="18" t="s">
        <v>21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</row>
    <row r="26" spans="1:17" x14ac:dyDescent="0.25">
      <c r="A26" s="18" t="s">
        <v>22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</row>
    <row r="27" spans="1:17" x14ac:dyDescent="0.25">
      <c r="A27" s="18" t="s">
        <v>23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</row>
    <row r="28" spans="1:17" x14ac:dyDescent="0.25">
      <c r="A28" s="18" t="s">
        <v>24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</row>
    <row r="29" spans="1:17" x14ac:dyDescent="0.25">
      <c r="A29" s="18" t="s">
        <v>25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</row>
    <row r="30" spans="1:17" x14ac:dyDescent="0.25">
      <c r="A30" s="18" t="s">
        <v>26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</row>
    <row r="31" spans="1:17" x14ac:dyDescent="0.25">
      <c r="A31" s="18" t="s">
        <v>27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</row>
    <row r="32" spans="1:17" x14ac:dyDescent="0.25">
      <c r="A32" s="18" t="s">
        <v>28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</row>
    <row r="33" spans="1:17" x14ac:dyDescent="0.25">
      <c r="A33" s="18" t="s">
        <v>29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</row>
    <row r="34" spans="1:17" x14ac:dyDescent="0.25">
      <c r="A34" s="18" t="s">
        <v>30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</row>
    <row r="35" spans="1:17" x14ac:dyDescent="0.25">
      <c r="A35" s="18" t="s">
        <v>31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</row>
    <row r="36" spans="1:17" x14ac:dyDescent="0.25">
      <c r="A36" s="18" t="s">
        <v>32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</row>
    <row r="37" spans="1:17" x14ac:dyDescent="0.25">
      <c r="A37" s="18" t="s">
        <v>33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</row>
    <row r="38" spans="1:17" x14ac:dyDescent="0.25">
      <c r="A38" s="18" t="s">
        <v>34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</row>
    <row r="39" spans="1:17" x14ac:dyDescent="0.25">
      <c r="A39" s="18" t="s">
        <v>35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</row>
    <row r="40" spans="1:17" x14ac:dyDescent="0.25">
      <c r="A40" s="18" t="s">
        <v>36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</row>
    <row r="41" spans="1:17" x14ac:dyDescent="0.25">
      <c r="A41" s="18" t="s">
        <v>37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</row>
    <row r="42" spans="1:17" x14ac:dyDescent="0.25">
      <c r="A42" s="18" t="s">
        <v>38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</row>
    <row r="43" spans="1:17" x14ac:dyDescent="0.25">
      <c r="A43" s="18" t="s">
        <v>39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</row>
    <row r="44" spans="1:17" x14ac:dyDescent="0.25">
      <c r="A44" s="18" t="s">
        <v>40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</row>
    <row r="45" spans="1:17" x14ac:dyDescent="0.25">
      <c r="A45" s="18" t="s">
        <v>41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</row>
    <row r="46" spans="1:17" x14ac:dyDescent="0.25">
      <c r="A46" s="18" t="s">
        <v>42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</row>
    <row r="47" spans="1:17" x14ac:dyDescent="0.25">
      <c r="A47" s="18" t="s">
        <v>43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</row>
    <row r="48" spans="1:17" x14ac:dyDescent="0.25">
      <c r="A48" s="18" t="s">
        <v>44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</row>
    <row r="49" spans="1:17" x14ac:dyDescent="0.25">
      <c r="A49" s="18" t="s">
        <v>45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</row>
    <row r="50" spans="1:17" x14ac:dyDescent="0.25">
      <c r="A50" s="18" t="s">
        <v>46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</row>
    <row r="51" spans="1:17" x14ac:dyDescent="0.25">
      <c r="A51" s="18" t="s">
        <v>47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</row>
    <row r="52" spans="1:17" x14ac:dyDescent="0.25">
      <c r="A52" s="18" t="s">
        <v>48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</row>
    <row r="53" spans="1:17" x14ac:dyDescent="0.25">
      <c r="A53" s="18" t="s">
        <v>49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</row>
    <row r="54" spans="1:17" x14ac:dyDescent="0.25">
      <c r="A54" s="18" t="s">
        <v>50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</row>
    <row r="55" spans="1:17" x14ac:dyDescent="0.25">
      <c r="A55" s="18" t="s">
        <v>51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</row>
    <row r="56" spans="1:17" x14ac:dyDescent="0.25">
      <c r="A56" s="18" t="s">
        <v>52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</row>
  </sheetData>
  <sheetProtection sheet="1"/>
  <mergeCells count="28">
    <mergeCell ref="A4:B4"/>
    <mergeCell ref="C4:P4"/>
    <mergeCell ref="A5:B5"/>
    <mergeCell ref="C5:P5"/>
    <mergeCell ref="A9:B9"/>
    <mergeCell ref="C9:P9"/>
    <mergeCell ref="A6:B6"/>
    <mergeCell ref="C6:P6"/>
    <mergeCell ref="A7:B7"/>
    <mergeCell ref="C7:P7"/>
    <mergeCell ref="A8:B8"/>
    <mergeCell ref="C8:P8"/>
    <mergeCell ref="A1:R1"/>
    <mergeCell ref="B11:E11"/>
    <mergeCell ref="F11:I11"/>
    <mergeCell ref="J11:M11"/>
    <mergeCell ref="N11:Q11"/>
    <mergeCell ref="B10:C10"/>
    <mergeCell ref="D10:E10"/>
    <mergeCell ref="P10:Q10"/>
    <mergeCell ref="F10:G10"/>
    <mergeCell ref="L10:M10"/>
    <mergeCell ref="J10:K10"/>
    <mergeCell ref="N10:O10"/>
    <mergeCell ref="H10:I10"/>
    <mergeCell ref="A2:B2"/>
    <mergeCell ref="A3:B3"/>
    <mergeCell ref="C3:P3"/>
  </mergeCells>
  <pageMargins left="0.7" right="0.7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R56"/>
  <sheetViews>
    <sheetView showOutlineSymbols="0" workbookViewId="0">
      <selection activeCell="E28" sqref="E28"/>
    </sheetView>
  </sheetViews>
  <sheetFormatPr defaultRowHeight="13.2" x14ac:dyDescent="0.25"/>
  <cols>
    <col min="1" max="1" width="12.109375" customWidth="1"/>
  </cols>
  <sheetData>
    <row r="1" spans="1:18" ht="18" thickBot="1" x14ac:dyDescent="0.35">
      <c r="A1" s="170" t="s">
        <v>74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2"/>
    </row>
    <row r="2" spans="1:18" ht="15" x14ac:dyDescent="0.25">
      <c r="A2" s="181" t="str">
        <f>CARS!A2</f>
        <v>File Name:</v>
      </c>
      <c r="B2" s="182"/>
      <c r="C2" s="185">
        <f>CARS!C2</f>
        <v>0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"/>
    </row>
    <row r="3" spans="1:18" ht="15" x14ac:dyDescent="0.25">
      <c r="A3" s="181" t="str">
        <f>CARS!A3</f>
        <v>Start Date:</v>
      </c>
      <c r="B3" s="182"/>
      <c r="C3" s="185">
        <f>CARS!C3</f>
        <v>0</v>
      </c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"/>
    </row>
    <row r="4" spans="1:18" ht="15" x14ac:dyDescent="0.25">
      <c r="A4" s="181" t="str">
        <f>CARS!A4</f>
        <v>Start Time:</v>
      </c>
      <c r="B4" s="182"/>
      <c r="C4" s="185">
        <f>CARS!C4</f>
        <v>0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"/>
    </row>
    <row r="5" spans="1:18" ht="15" x14ac:dyDescent="0.25">
      <c r="A5" s="181" t="str">
        <f>CARS!A5</f>
        <v>Site Code:</v>
      </c>
      <c r="B5" s="182"/>
      <c r="C5" s="185">
        <f>CARS!C5</f>
        <v>0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"/>
    </row>
    <row r="6" spans="1:18" ht="15" x14ac:dyDescent="0.25">
      <c r="A6" s="181" t="str">
        <f>CARS!A6</f>
        <v>Street 1:</v>
      </c>
      <c r="B6" s="182"/>
      <c r="C6" s="185">
        <f>CARS!C6</f>
        <v>0</v>
      </c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"/>
    </row>
    <row r="7" spans="1:18" ht="15" x14ac:dyDescent="0.25">
      <c r="A7" s="181" t="str">
        <f>CARS!A7</f>
        <v>Street 2:</v>
      </c>
      <c r="B7" s="182"/>
      <c r="C7" s="185">
        <f>CARS!C7</f>
        <v>0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"/>
    </row>
    <row r="8" spans="1:18" ht="15" x14ac:dyDescent="0.25">
      <c r="A8" s="181" t="str">
        <f>CARS!A8</f>
        <v>City/Township:</v>
      </c>
      <c r="B8" s="182"/>
      <c r="C8" s="185">
        <f>CARS!C8</f>
        <v>0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"/>
    </row>
    <row r="9" spans="1:18" ht="15" x14ac:dyDescent="0.25">
      <c r="A9" s="181" t="str">
        <f>CARS!A9</f>
        <v xml:space="preserve">County: </v>
      </c>
      <c r="B9" s="182"/>
      <c r="C9" s="187">
        <f>CARS!C9</f>
        <v>0</v>
      </c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"/>
    </row>
    <row r="10" spans="1:18" ht="15" customHeight="1" x14ac:dyDescent="0.25">
      <c r="A10" s="43"/>
      <c r="B10" s="177" t="s">
        <v>76</v>
      </c>
      <c r="C10" s="178"/>
      <c r="D10" s="188" t="str">
        <f>CARS!D10</f>
        <v>Street1</v>
      </c>
      <c r="E10" s="188"/>
      <c r="F10" s="189" t="s">
        <v>77</v>
      </c>
      <c r="G10" s="190"/>
      <c r="H10" s="188" t="str">
        <f>CARS!H10</f>
        <v>Street2</v>
      </c>
      <c r="I10" s="192"/>
      <c r="J10" s="190" t="s">
        <v>78</v>
      </c>
      <c r="K10" s="190"/>
      <c r="L10" s="188" t="str">
        <f>CARS!D10</f>
        <v>Street1</v>
      </c>
      <c r="M10" s="188"/>
      <c r="N10" s="189" t="s">
        <v>79</v>
      </c>
      <c r="O10" s="190"/>
      <c r="P10" s="188" t="str">
        <f>CARS!H10</f>
        <v>Street2</v>
      </c>
      <c r="Q10" s="191"/>
    </row>
    <row r="11" spans="1:18" ht="15" customHeight="1" x14ac:dyDescent="0.25">
      <c r="A11" s="18"/>
      <c r="B11" s="173" t="s">
        <v>80</v>
      </c>
      <c r="C11" s="174"/>
      <c r="D11" s="174"/>
      <c r="E11" s="174"/>
      <c r="F11" s="173" t="s">
        <v>81</v>
      </c>
      <c r="G11" s="174"/>
      <c r="H11" s="174"/>
      <c r="I11" s="175"/>
      <c r="J11" s="176" t="s">
        <v>82</v>
      </c>
      <c r="K11" s="174"/>
      <c r="L11" s="174"/>
      <c r="M11" s="174"/>
      <c r="N11" s="173" t="s">
        <v>83</v>
      </c>
      <c r="O11" s="174"/>
      <c r="P11" s="174"/>
      <c r="Q11" s="175"/>
    </row>
    <row r="12" spans="1:18" x14ac:dyDescent="0.25">
      <c r="A12" s="41" t="s">
        <v>4</v>
      </c>
      <c r="B12" s="42" t="s">
        <v>5</v>
      </c>
      <c r="C12" s="42" t="s">
        <v>6</v>
      </c>
      <c r="D12" s="42" t="s">
        <v>7</v>
      </c>
      <c r="E12" s="42" t="s">
        <v>8</v>
      </c>
      <c r="F12" s="42" t="s">
        <v>5</v>
      </c>
      <c r="G12" s="42" t="s">
        <v>6</v>
      </c>
      <c r="H12" s="42" t="s">
        <v>7</v>
      </c>
      <c r="I12" s="42" t="s">
        <v>8</v>
      </c>
      <c r="J12" s="42" t="s">
        <v>5</v>
      </c>
      <c r="K12" s="42" t="s">
        <v>6</v>
      </c>
      <c r="L12" s="42" t="s">
        <v>7</v>
      </c>
      <c r="M12" s="42" t="s">
        <v>8</v>
      </c>
      <c r="N12" s="42" t="s">
        <v>5</v>
      </c>
      <c r="O12" s="42" t="s">
        <v>6</v>
      </c>
      <c r="P12" s="42" t="s">
        <v>7</v>
      </c>
      <c r="Q12" s="42" t="s">
        <v>8</v>
      </c>
    </row>
    <row r="13" spans="1:18" x14ac:dyDescent="0.25">
      <c r="A13" s="18" t="s">
        <v>9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</row>
    <row r="14" spans="1:18" x14ac:dyDescent="0.25">
      <c r="A14" s="18" t="s">
        <v>10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</row>
    <row r="15" spans="1:18" x14ac:dyDescent="0.25">
      <c r="A15" s="18" t="s">
        <v>11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</row>
    <row r="16" spans="1:18" x14ac:dyDescent="0.25">
      <c r="A16" s="18" t="s">
        <v>12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</row>
    <row r="17" spans="1:17" x14ac:dyDescent="0.25">
      <c r="A17" s="18" t="s">
        <v>13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</row>
    <row r="18" spans="1:17" x14ac:dyDescent="0.25">
      <c r="A18" s="18" t="s">
        <v>14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</row>
    <row r="19" spans="1:17" x14ac:dyDescent="0.25">
      <c r="A19" s="18" t="s">
        <v>15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</row>
    <row r="20" spans="1:17" x14ac:dyDescent="0.25">
      <c r="A20" s="18" t="s">
        <v>16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</row>
    <row r="21" spans="1:17" x14ac:dyDescent="0.25">
      <c r="A21" s="18" t="s">
        <v>17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</row>
    <row r="22" spans="1:17" x14ac:dyDescent="0.25">
      <c r="A22" s="18" t="s">
        <v>18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</row>
    <row r="23" spans="1:17" x14ac:dyDescent="0.25">
      <c r="A23" s="18" t="s">
        <v>19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</row>
    <row r="24" spans="1:17" x14ac:dyDescent="0.25">
      <c r="A24" s="18" t="s">
        <v>20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</row>
    <row r="25" spans="1:17" x14ac:dyDescent="0.25">
      <c r="A25" s="18" t="s">
        <v>21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</row>
    <row r="26" spans="1:17" x14ac:dyDescent="0.25">
      <c r="A26" s="18" t="s">
        <v>22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</row>
    <row r="27" spans="1:17" x14ac:dyDescent="0.25">
      <c r="A27" s="18" t="s">
        <v>23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</row>
    <row r="28" spans="1:17" x14ac:dyDescent="0.25">
      <c r="A28" s="18" t="s">
        <v>24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</row>
    <row r="29" spans="1:17" x14ac:dyDescent="0.25">
      <c r="A29" s="18" t="s">
        <v>25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</row>
    <row r="30" spans="1:17" x14ac:dyDescent="0.25">
      <c r="A30" s="18" t="s">
        <v>26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</row>
    <row r="31" spans="1:17" x14ac:dyDescent="0.25">
      <c r="A31" s="18" t="s">
        <v>27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</row>
    <row r="32" spans="1:17" x14ac:dyDescent="0.25">
      <c r="A32" s="18" t="s">
        <v>28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</row>
    <row r="33" spans="1:17" x14ac:dyDescent="0.25">
      <c r="A33" s="18" t="s">
        <v>29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</row>
    <row r="34" spans="1:17" x14ac:dyDescent="0.25">
      <c r="A34" s="18" t="s">
        <v>30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</row>
    <row r="35" spans="1:17" x14ac:dyDescent="0.25">
      <c r="A35" s="18" t="s">
        <v>31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</row>
    <row r="36" spans="1:17" x14ac:dyDescent="0.25">
      <c r="A36" s="18" t="s">
        <v>32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</row>
    <row r="37" spans="1:17" x14ac:dyDescent="0.25">
      <c r="A37" s="18" t="s">
        <v>33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</row>
    <row r="38" spans="1:17" x14ac:dyDescent="0.25">
      <c r="A38" s="18" t="s">
        <v>34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</row>
    <row r="39" spans="1:17" x14ac:dyDescent="0.25">
      <c r="A39" s="18" t="s">
        <v>35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</row>
    <row r="40" spans="1:17" x14ac:dyDescent="0.25">
      <c r="A40" s="18" t="s">
        <v>36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</row>
    <row r="41" spans="1:17" x14ac:dyDescent="0.25">
      <c r="A41" s="18" t="s">
        <v>37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</row>
    <row r="42" spans="1:17" x14ac:dyDescent="0.25">
      <c r="A42" s="18" t="s">
        <v>38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</row>
    <row r="43" spans="1:17" x14ac:dyDescent="0.25">
      <c r="A43" s="18" t="s">
        <v>39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</row>
    <row r="44" spans="1:17" x14ac:dyDescent="0.25">
      <c r="A44" s="18" t="s">
        <v>40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</row>
    <row r="45" spans="1:17" x14ac:dyDescent="0.25">
      <c r="A45" s="18" t="s">
        <v>41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</row>
    <row r="46" spans="1:17" x14ac:dyDescent="0.25">
      <c r="A46" s="18" t="s">
        <v>42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</row>
    <row r="47" spans="1:17" x14ac:dyDescent="0.25">
      <c r="A47" s="18" t="s">
        <v>43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</row>
    <row r="48" spans="1:17" x14ac:dyDescent="0.25">
      <c r="A48" s="18" t="s">
        <v>44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</row>
    <row r="49" spans="1:17" x14ac:dyDescent="0.25">
      <c r="A49" s="18" t="s">
        <v>45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</row>
    <row r="50" spans="1:17" x14ac:dyDescent="0.25">
      <c r="A50" s="18" t="s">
        <v>46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</row>
    <row r="51" spans="1:17" x14ac:dyDescent="0.25">
      <c r="A51" s="18" t="s">
        <v>47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</row>
    <row r="52" spans="1:17" x14ac:dyDescent="0.25">
      <c r="A52" s="18" t="s">
        <v>48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</row>
    <row r="53" spans="1:17" x14ac:dyDescent="0.25">
      <c r="A53" s="18" t="s">
        <v>49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</row>
    <row r="54" spans="1:17" x14ac:dyDescent="0.25">
      <c r="A54" s="18" t="s">
        <v>50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</row>
    <row r="55" spans="1:17" x14ac:dyDescent="0.25">
      <c r="A55" s="18" t="s">
        <v>51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</row>
    <row r="56" spans="1:17" x14ac:dyDescent="0.25">
      <c r="A56" s="18" t="s">
        <v>52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</row>
  </sheetData>
  <sheetProtection sheet="1"/>
  <mergeCells count="29">
    <mergeCell ref="L10:M10"/>
    <mergeCell ref="N10:O10"/>
    <mergeCell ref="P10:Q10"/>
    <mergeCell ref="B10:C10"/>
    <mergeCell ref="D10:E10"/>
    <mergeCell ref="F10:G10"/>
    <mergeCell ref="H10:I10"/>
    <mergeCell ref="J10:K10"/>
    <mergeCell ref="C7:P7"/>
    <mergeCell ref="A8:B8"/>
    <mergeCell ref="C8:P8"/>
    <mergeCell ref="A9:B9"/>
    <mergeCell ref="C9:P9"/>
    <mergeCell ref="B11:E11"/>
    <mergeCell ref="F11:I11"/>
    <mergeCell ref="J11:M11"/>
    <mergeCell ref="N11:Q11"/>
    <mergeCell ref="A1:R1"/>
    <mergeCell ref="A2:B2"/>
    <mergeCell ref="A3:B3"/>
    <mergeCell ref="C3:P3"/>
    <mergeCell ref="A4:B4"/>
    <mergeCell ref="C4:P4"/>
    <mergeCell ref="C2:P2"/>
    <mergeCell ref="A5:B5"/>
    <mergeCell ref="C5:P5"/>
    <mergeCell ref="A6:B6"/>
    <mergeCell ref="C6:P6"/>
    <mergeCell ref="A7:B7"/>
  </mergeCells>
  <pageMargins left="0.7" right="0.7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R56"/>
  <sheetViews>
    <sheetView showOutlineSymbols="0" workbookViewId="0">
      <selection activeCell="B13" sqref="B13:Q56"/>
    </sheetView>
  </sheetViews>
  <sheetFormatPr defaultRowHeight="13.2" x14ac:dyDescent="0.25"/>
  <cols>
    <col min="1" max="1" width="12.109375" customWidth="1"/>
  </cols>
  <sheetData>
    <row r="1" spans="1:18" ht="18" thickBot="1" x14ac:dyDescent="0.35">
      <c r="A1" s="170" t="s">
        <v>74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2"/>
    </row>
    <row r="2" spans="1:18" ht="15" x14ac:dyDescent="0.25">
      <c r="A2" s="181" t="str">
        <f>CARS!A2</f>
        <v>File Name:</v>
      </c>
      <c r="B2" s="182"/>
      <c r="C2" s="185">
        <f>CARS!C2</f>
        <v>0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"/>
    </row>
    <row r="3" spans="1:18" ht="15" x14ac:dyDescent="0.25">
      <c r="A3" s="181" t="str">
        <f>CARS!A3</f>
        <v>Start Date:</v>
      </c>
      <c r="B3" s="182"/>
      <c r="C3" s="185">
        <f>CARS!C3</f>
        <v>0</v>
      </c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"/>
    </row>
    <row r="4" spans="1:18" ht="15" x14ac:dyDescent="0.25">
      <c r="A4" s="181" t="str">
        <f>CARS!A4</f>
        <v>Start Time:</v>
      </c>
      <c r="B4" s="182"/>
      <c r="C4" s="185">
        <f>CARS!C4</f>
        <v>0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"/>
    </row>
    <row r="5" spans="1:18" ht="15" x14ac:dyDescent="0.25">
      <c r="A5" s="181" t="str">
        <f>CARS!A5</f>
        <v>Site Code:</v>
      </c>
      <c r="B5" s="182"/>
      <c r="C5" s="185">
        <f>CARS!C5</f>
        <v>0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"/>
    </row>
    <row r="6" spans="1:18" ht="15" x14ac:dyDescent="0.25">
      <c r="A6" s="181" t="str">
        <f>CARS!A6</f>
        <v>Street 1:</v>
      </c>
      <c r="B6" s="182"/>
      <c r="C6" s="185">
        <f>CARS!C6</f>
        <v>0</v>
      </c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"/>
    </row>
    <row r="7" spans="1:18" ht="15" x14ac:dyDescent="0.25">
      <c r="A7" s="181" t="str">
        <f>CARS!A7</f>
        <v>Street 2:</v>
      </c>
      <c r="B7" s="182"/>
      <c r="C7" s="185">
        <f>CARS!C7</f>
        <v>0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"/>
    </row>
    <row r="8" spans="1:18" ht="15" x14ac:dyDescent="0.25">
      <c r="A8" s="181" t="str">
        <f>CARS!A8</f>
        <v>City/Township:</v>
      </c>
      <c r="B8" s="182"/>
      <c r="C8" s="185">
        <f>CARS!C8</f>
        <v>0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"/>
    </row>
    <row r="9" spans="1:18" ht="15" x14ac:dyDescent="0.25">
      <c r="A9" s="181" t="str">
        <f>CARS!A9</f>
        <v xml:space="preserve">County: </v>
      </c>
      <c r="B9" s="182"/>
      <c r="C9" s="185">
        <f>CARS!C9</f>
        <v>0</v>
      </c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"/>
    </row>
    <row r="10" spans="1:18" ht="15" customHeight="1" x14ac:dyDescent="0.25">
      <c r="A10" s="43"/>
      <c r="B10" s="177" t="s">
        <v>76</v>
      </c>
      <c r="C10" s="178"/>
      <c r="D10" s="193" t="str">
        <f>CARS!D10</f>
        <v>Street1</v>
      </c>
      <c r="E10" s="193"/>
      <c r="F10" s="177" t="s">
        <v>77</v>
      </c>
      <c r="G10" s="178"/>
      <c r="H10" s="193" t="str">
        <f>CARS!H10</f>
        <v>Street2</v>
      </c>
      <c r="I10" s="191"/>
      <c r="J10" s="178" t="s">
        <v>78</v>
      </c>
      <c r="K10" s="178"/>
      <c r="L10" s="193" t="str">
        <f>CARS!D10</f>
        <v>Street1</v>
      </c>
      <c r="M10" s="193"/>
      <c r="N10" s="177" t="s">
        <v>79</v>
      </c>
      <c r="O10" s="178"/>
      <c r="P10" s="193" t="str">
        <f>CARS!H10</f>
        <v>Street2</v>
      </c>
      <c r="Q10" s="191"/>
    </row>
    <row r="11" spans="1:18" ht="15" customHeight="1" x14ac:dyDescent="0.25">
      <c r="A11" s="18"/>
      <c r="B11" s="173" t="s">
        <v>80</v>
      </c>
      <c r="C11" s="174"/>
      <c r="D11" s="174"/>
      <c r="E11" s="174"/>
      <c r="F11" s="173" t="s">
        <v>81</v>
      </c>
      <c r="G11" s="174"/>
      <c r="H11" s="174"/>
      <c r="I11" s="175"/>
      <c r="J11" s="176" t="s">
        <v>82</v>
      </c>
      <c r="K11" s="174"/>
      <c r="L11" s="174"/>
      <c r="M11" s="174"/>
      <c r="N11" s="173" t="s">
        <v>83</v>
      </c>
      <c r="O11" s="174"/>
      <c r="P11" s="174"/>
      <c r="Q11" s="175"/>
    </row>
    <row r="12" spans="1:18" x14ac:dyDescent="0.25">
      <c r="A12" s="41" t="s">
        <v>4</v>
      </c>
      <c r="B12" s="42" t="s">
        <v>5</v>
      </c>
      <c r="C12" s="42" t="s">
        <v>6</v>
      </c>
      <c r="D12" s="42" t="s">
        <v>7</v>
      </c>
      <c r="E12" s="42" t="s">
        <v>8</v>
      </c>
      <c r="F12" s="42" t="s">
        <v>5</v>
      </c>
      <c r="G12" s="42" t="s">
        <v>6</v>
      </c>
      <c r="H12" s="42" t="s">
        <v>7</v>
      </c>
      <c r="I12" s="42" t="s">
        <v>8</v>
      </c>
      <c r="J12" s="42" t="s">
        <v>5</v>
      </c>
      <c r="K12" s="42" t="s">
        <v>6</v>
      </c>
      <c r="L12" s="42" t="s">
        <v>7</v>
      </c>
      <c r="M12" s="42" t="s">
        <v>8</v>
      </c>
      <c r="N12" s="42" t="s">
        <v>5</v>
      </c>
      <c r="O12" s="42" t="s">
        <v>6</v>
      </c>
      <c r="P12" s="42" t="s">
        <v>7</v>
      </c>
      <c r="Q12" s="42" t="s">
        <v>8</v>
      </c>
    </row>
    <row r="13" spans="1:18" x14ac:dyDescent="0.25">
      <c r="A13" s="18" t="s">
        <v>9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</row>
    <row r="14" spans="1:18" x14ac:dyDescent="0.25">
      <c r="A14" s="18" t="s">
        <v>10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</row>
    <row r="15" spans="1:18" x14ac:dyDescent="0.25">
      <c r="A15" s="18" t="s">
        <v>11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</row>
    <row r="16" spans="1:18" x14ac:dyDescent="0.25">
      <c r="A16" s="18" t="s">
        <v>12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</row>
    <row r="17" spans="1:17" x14ac:dyDescent="0.25">
      <c r="A17" s="18" t="s">
        <v>13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</row>
    <row r="18" spans="1:17" x14ac:dyDescent="0.25">
      <c r="A18" s="18" t="s">
        <v>14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</row>
    <row r="19" spans="1:17" x14ac:dyDescent="0.25">
      <c r="A19" s="18" t="s">
        <v>15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6">
        <v>0</v>
      </c>
      <c r="P19" s="25">
        <v>0</v>
      </c>
      <c r="Q19" s="25">
        <v>0</v>
      </c>
    </row>
    <row r="20" spans="1:17" x14ac:dyDescent="0.25">
      <c r="A20" s="18" t="s">
        <v>16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</row>
    <row r="21" spans="1:17" x14ac:dyDescent="0.25">
      <c r="A21" s="18" t="s">
        <v>17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</row>
    <row r="22" spans="1:17" x14ac:dyDescent="0.25">
      <c r="A22" s="18" t="s">
        <v>18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</row>
    <row r="23" spans="1:17" x14ac:dyDescent="0.25">
      <c r="A23" s="18" t="s">
        <v>19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</row>
    <row r="24" spans="1:17" x14ac:dyDescent="0.25">
      <c r="A24" s="18" t="s">
        <v>20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</row>
    <row r="25" spans="1:17" x14ac:dyDescent="0.25">
      <c r="A25" s="18" t="s">
        <v>21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</row>
    <row r="26" spans="1:17" x14ac:dyDescent="0.25">
      <c r="A26" s="18" t="s">
        <v>22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</row>
    <row r="27" spans="1:17" x14ac:dyDescent="0.25">
      <c r="A27" s="18" t="s">
        <v>23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</row>
    <row r="28" spans="1:17" x14ac:dyDescent="0.25">
      <c r="A28" s="18" t="s">
        <v>24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</row>
    <row r="29" spans="1:17" x14ac:dyDescent="0.25">
      <c r="A29" s="18" t="s">
        <v>25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</row>
    <row r="30" spans="1:17" x14ac:dyDescent="0.25">
      <c r="A30" s="18" t="s">
        <v>26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</row>
    <row r="31" spans="1:17" x14ac:dyDescent="0.25">
      <c r="A31" s="18" t="s">
        <v>27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</row>
    <row r="32" spans="1:17" x14ac:dyDescent="0.25">
      <c r="A32" s="18" t="s">
        <v>28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</row>
    <row r="33" spans="1:17" x14ac:dyDescent="0.25">
      <c r="A33" s="18" t="s">
        <v>29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</row>
    <row r="34" spans="1:17" x14ac:dyDescent="0.25">
      <c r="A34" s="18" t="s">
        <v>30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</row>
    <row r="35" spans="1:17" x14ac:dyDescent="0.25">
      <c r="A35" s="18" t="s">
        <v>31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</row>
    <row r="36" spans="1:17" x14ac:dyDescent="0.25">
      <c r="A36" s="18" t="s">
        <v>32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</row>
    <row r="37" spans="1:17" x14ac:dyDescent="0.25">
      <c r="A37" s="18" t="s">
        <v>33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</row>
    <row r="38" spans="1:17" x14ac:dyDescent="0.25">
      <c r="A38" s="18" t="s">
        <v>34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</row>
    <row r="39" spans="1:17" x14ac:dyDescent="0.25">
      <c r="A39" s="18" t="s">
        <v>35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</row>
    <row r="40" spans="1:17" x14ac:dyDescent="0.25">
      <c r="A40" s="18" t="s">
        <v>36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</row>
    <row r="41" spans="1:17" x14ac:dyDescent="0.25">
      <c r="A41" s="18" t="s">
        <v>37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</row>
    <row r="42" spans="1:17" x14ac:dyDescent="0.25">
      <c r="A42" s="18" t="s">
        <v>38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</row>
    <row r="43" spans="1:17" x14ac:dyDescent="0.25">
      <c r="A43" s="18" t="s">
        <v>39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</row>
    <row r="44" spans="1:17" x14ac:dyDescent="0.25">
      <c r="A44" s="18" t="s">
        <v>40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</row>
    <row r="45" spans="1:17" x14ac:dyDescent="0.25">
      <c r="A45" s="18" t="s">
        <v>41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</row>
    <row r="46" spans="1:17" x14ac:dyDescent="0.25">
      <c r="A46" s="18" t="s">
        <v>42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</row>
    <row r="47" spans="1:17" x14ac:dyDescent="0.25">
      <c r="A47" s="18" t="s">
        <v>43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</row>
    <row r="48" spans="1:17" x14ac:dyDescent="0.25">
      <c r="A48" s="18" t="s">
        <v>44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</row>
    <row r="49" spans="1:17" x14ac:dyDescent="0.25">
      <c r="A49" s="18" t="s">
        <v>45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</row>
    <row r="50" spans="1:17" x14ac:dyDescent="0.25">
      <c r="A50" s="18" t="s">
        <v>46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</row>
    <row r="51" spans="1:17" x14ac:dyDescent="0.25">
      <c r="A51" s="18" t="s">
        <v>47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</row>
    <row r="52" spans="1:17" x14ac:dyDescent="0.25">
      <c r="A52" s="18" t="s">
        <v>48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</row>
    <row r="53" spans="1:17" x14ac:dyDescent="0.25">
      <c r="A53" s="18" t="s">
        <v>49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</row>
    <row r="54" spans="1:17" x14ac:dyDescent="0.25">
      <c r="A54" s="18" t="s">
        <v>50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</row>
    <row r="55" spans="1:17" x14ac:dyDescent="0.25">
      <c r="A55" s="18" t="s">
        <v>51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</row>
    <row r="56" spans="1:17" x14ac:dyDescent="0.25">
      <c r="A56" s="18" t="s">
        <v>52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</row>
  </sheetData>
  <sheetProtection sheet="1"/>
  <mergeCells count="29">
    <mergeCell ref="C4:P4"/>
    <mergeCell ref="L10:M10"/>
    <mergeCell ref="N10:O10"/>
    <mergeCell ref="A8:B8"/>
    <mergeCell ref="A1:R1"/>
    <mergeCell ref="A2:B2"/>
    <mergeCell ref="C2:P2"/>
    <mergeCell ref="A3:B3"/>
    <mergeCell ref="C3:P3"/>
    <mergeCell ref="A4:B4"/>
    <mergeCell ref="C8:P8"/>
    <mergeCell ref="A9:B9"/>
    <mergeCell ref="A5:B5"/>
    <mergeCell ref="C5:P5"/>
    <mergeCell ref="A6:B6"/>
    <mergeCell ref="C6:P6"/>
    <mergeCell ref="A7:B7"/>
    <mergeCell ref="C7:P7"/>
    <mergeCell ref="C9:P9"/>
    <mergeCell ref="B11:E11"/>
    <mergeCell ref="F11:I11"/>
    <mergeCell ref="J11:M11"/>
    <mergeCell ref="N11:Q11"/>
    <mergeCell ref="F10:G10"/>
    <mergeCell ref="H10:I10"/>
    <mergeCell ref="B10:C10"/>
    <mergeCell ref="D10:E10"/>
    <mergeCell ref="J10:K10"/>
    <mergeCell ref="P10:Q10"/>
  </mergeCells>
  <pageMargins left="0.7" right="0.7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Q66"/>
  <sheetViews>
    <sheetView topLeftCell="A7" zoomScaleNormal="100" workbookViewId="0">
      <selection activeCell="B64" sqref="B64:C66"/>
    </sheetView>
  </sheetViews>
  <sheetFormatPr defaultRowHeight="13.2" x14ac:dyDescent="0.25"/>
  <cols>
    <col min="1" max="1" width="12.109375" customWidth="1"/>
    <col min="19" max="19" width="9.109375" customWidth="1"/>
    <col min="36" max="36" width="9.109375" customWidth="1"/>
    <col min="38" max="38" width="11" customWidth="1"/>
    <col min="52" max="52" width="19.109375" customWidth="1"/>
  </cols>
  <sheetData>
    <row r="1" spans="1:69" s="27" customFormat="1" ht="17.399999999999999" x14ac:dyDescent="0.3"/>
    <row r="2" spans="1:69" s="27" customFormat="1" ht="17.399999999999999" x14ac:dyDescent="0.3"/>
    <row r="3" spans="1:69" ht="15" x14ac:dyDescent="0.25">
      <c r="A3" s="203" t="str">
        <f>CARS!A2</f>
        <v>File Name:</v>
      </c>
      <c r="B3" s="204"/>
      <c r="C3" s="205">
        <f>CARS!C2</f>
        <v>0</v>
      </c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</row>
    <row r="4" spans="1:69" ht="15" x14ac:dyDescent="0.25">
      <c r="A4" s="203" t="str">
        <f>CARS!A3</f>
        <v>Start Date:</v>
      </c>
      <c r="B4" s="204"/>
      <c r="C4" s="205">
        <f>CARS!C3</f>
        <v>0</v>
      </c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</row>
    <row r="5" spans="1:69" ht="15" x14ac:dyDescent="0.25">
      <c r="A5" s="203" t="str">
        <f>CARS!A4</f>
        <v>Start Time:</v>
      </c>
      <c r="B5" s="204"/>
      <c r="C5" s="205">
        <f>CARS!C4</f>
        <v>0</v>
      </c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</row>
    <row r="6" spans="1:69" ht="15" x14ac:dyDescent="0.25">
      <c r="A6" s="203" t="str">
        <f>CARS!A5</f>
        <v>Site Code:</v>
      </c>
      <c r="B6" s="204"/>
      <c r="C6" s="205">
        <f>CARS!C5</f>
        <v>0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</row>
    <row r="7" spans="1:69" ht="15" x14ac:dyDescent="0.25">
      <c r="A7" s="203" t="str">
        <f>CARS!A6</f>
        <v>Street 1:</v>
      </c>
      <c r="B7" s="204"/>
      <c r="C7" s="205">
        <f>CARS!C6</f>
        <v>0</v>
      </c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</row>
    <row r="8" spans="1:69" ht="15" x14ac:dyDescent="0.25">
      <c r="A8" s="203" t="str">
        <f>CARS!A7</f>
        <v>Street 2:</v>
      </c>
      <c r="B8" s="204"/>
      <c r="C8" s="205">
        <f>CARS!C7</f>
        <v>0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</row>
    <row r="9" spans="1:69" ht="24" customHeight="1" x14ac:dyDescent="0.55000000000000004">
      <c r="A9" s="203" t="str">
        <f>CARS!A8</f>
        <v>City/Township:</v>
      </c>
      <c r="B9" s="204"/>
      <c r="C9" s="205">
        <f>CARS!C8</f>
        <v>0</v>
      </c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V9" s="3" t="s">
        <v>53</v>
      </c>
    </row>
    <row r="10" spans="1:69" ht="15" x14ac:dyDescent="0.25">
      <c r="A10" s="203" t="str">
        <f>CARS!A9</f>
        <v xml:space="preserve">County: </v>
      </c>
      <c r="B10" s="204"/>
      <c r="C10" s="205">
        <f>CARS!C9</f>
        <v>0</v>
      </c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</row>
    <row r="11" spans="1:69" ht="15" customHeight="1" x14ac:dyDescent="0.25">
      <c r="A11" s="22"/>
      <c r="B11" s="199" t="s">
        <v>76</v>
      </c>
      <c r="C11" s="200"/>
      <c r="D11" s="201" t="str">
        <f>CARS!D10</f>
        <v>Street1</v>
      </c>
      <c r="E11" s="201"/>
      <c r="F11" s="199" t="s">
        <v>77</v>
      </c>
      <c r="G11" s="200"/>
      <c r="H11" s="201" t="str">
        <f>CARS!H10</f>
        <v>Street2</v>
      </c>
      <c r="I11" s="202"/>
      <c r="J11" s="200" t="s">
        <v>78</v>
      </c>
      <c r="K11" s="200"/>
      <c r="L11" s="201" t="str">
        <f>CARS!D10</f>
        <v>Street1</v>
      </c>
      <c r="M11" s="201"/>
      <c r="N11" s="199" t="s">
        <v>79</v>
      </c>
      <c r="O11" s="200"/>
      <c r="P11" s="201" t="str">
        <f>CARS!H10</f>
        <v>Street2</v>
      </c>
      <c r="Q11" s="202"/>
      <c r="S11" s="22"/>
      <c r="T11" s="199" t="s">
        <v>76</v>
      </c>
      <c r="U11" s="200"/>
      <c r="V11" s="201" t="str">
        <f>CARS!D10</f>
        <v>Street1</v>
      </c>
      <c r="W11" s="201"/>
      <c r="X11" s="199" t="s">
        <v>77</v>
      </c>
      <c r="Y11" s="200"/>
      <c r="Z11" s="201" t="str">
        <f>CARS!H10</f>
        <v>Street2</v>
      </c>
      <c r="AA11" s="202"/>
      <c r="AB11" s="200" t="s">
        <v>78</v>
      </c>
      <c r="AC11" s="200"/>
      <c r="AD11" s="201" t="str">
        <f>CARS!D10</f>
        <v>Street1</v>
      </c>
      <c r="AE11" s="201"/>
      <c r="AF11" s="199" t="s">
        <v>79</v>
      </c>
      <c r="AG11" s="200"/>
      <c r="AH11" s="201" t="str">
        <f>CARS!H10</f>
        <v>Street2</v>
      </c>
      <c r="AI11" s="202"/>
    </row>
    <row r="12" spans="1:69" ht="15" customHeight="1" x14ac:dyDescent="0.25">
      <c r="B12" s="195" t="s">
        <v>80</v>
      </c>
      <c r="C12" s="196"/>
      <c r="D12" s="196"/>
      <c r="E12" s="196"/>
      <c r="F12" s="195" t="s">
        <v>81</v>
      </c>
      <c r="G12" s="196"/>
      <c r="H12" s="196"/>
      <c r="I12" s="197"/>
      <c r="J12" s="198" t="s">
        <v>82</v>
      </c>
      <c r="K12" s="196"/>
      <c r="L12" s="196"/>
      <c r="M12" s="196"/>
      <c r="N12" s="195" t="s">
        <v>83</v>
      </c>
      <c r="O12" s="196"/>
      <c r="P12" s="196"/>
      <c r="Q12" s="197"/>
      <c r="T12" s="195" t="s">
        <v>80</v>
      </c>
      <c r="U12" s="196"/>
      <c r="V12" s="196"/>
      <c r="W12" s="196"/>
      <c r="X12" s="195" t="s">
        <v>81</v>
      </c>
      <c r="Y12" s="196"/>
      <c r="Z12" s="196"/>
      <c r="AA12" s="197"/>
      <c r="AB12" s="198" t="s">
        <v>82</v>
      </c>
      <c r="AC12" s="196"/>
      <c r="AD12" s="196"/>
      <c r="AE12" s="196"/>
      <c r="AF12" s="195" t="s">
        <v>83</v>
      </c>
      <c r="AG12" s="196"/>
      <c r="AH12" s="196"/>
      <c r="AI12" s="197"/>
      <c r="BJ12" s="194" t="s">
        <v>141</v>
      </c>
      <c r="BK12" s="194"/>
      <c r="BL12" s="194"/>
      <c r="BM12" s="194"/>
      <c r="BN12" s="194"/>
      <c r="BO12" s="194"/>
      <c r="BP12" s="194"/>
      <c r="BQ12" s="194"/>
    </row>
    <row r="13" spans="1:69" ht="66" x14ac:dyDescent="0.25">
      <c r="A13" s="23" t="s">
        <v>4</v>
      </c>
      <c r="B13" s="24" t="s">
        <v>5</v>
      </c>
      <c r="C13" s="24" t="s">
        <v>6</v>
      </c>
      <c r="D13" s="24" t="s">
        <v>7</v>
      </c>
      <c r="E13" s="24" t="s">
        <v>8</v>
      </c>
      <c r="F13" s="24" t="s">
        <v>5</v>
      </c>
      <c r="G13" s="24" t="s">
        <v>6</v>
      </c>
      <c r="H13" s="24" t="s">
        <v>7</v>
      </c>
      <c r="I13" s="24" t="s">
        <v>8</v>
      </c>
      <c r="J13" s="24" t="s">
        <v>5</v>
      </c>
      <c r="K13" s="24" t="s">
        <v>6</v>
      </c>
      <c r="L13" s="24" t="s">
        <v>7</v>
      </c>
      <c r="M13" s="24" t="s">
        <v>8</v>
      </c>
      <c r="N13" s="24" t="s">
        <v>5</v>
      </c>
      <c r="O13" s="24" t="s">
        <v>6</v>
      </c>
      <c r="P13" s="24" t="s">
        <v>7</v>
      </c>
      <c r="Q13" s="24" t="s">
        <v>8</v>
      </c>
      <c r="S13" s="23" t="s">
        <v>150</v>
      </c>
      <c r="T13" s="24" t="s">
        <v>5</v>
      </c>
      <c r="U13" s="24" t="s">
        <v>6</v>
      </c>
      <c r="V13" s="24" t="s">
        <v>7</v>
      </c>
      <c r="W13" s="24" t="s">
        <v>8</v>
      </c>
      <c r="X13" s="24" t="s">
        <v>5</v>
      </c>
      <c r="Y13" s="24" t="s">
        <v>6</v>
      </c>
      <c r="Z13" s="24" t="s">
        <v>7</v>
      </c>
      <c r="AA13" s="24" t="s">
        <v>8</v>
      </c>
      <c r="AB13" s="24" t="s">
        <v>5</v>
      </c>
      <c r="AC13" s="24" t="s">
        <v>6</v>
      </c>
      <c r="AD13" s="24" t="s">
        <v>7</v>
      </c>
      <c r="AE13" s="24" t="s">
        <v>8</v>
      </c>
      <c r="AF13" s="24" t="s">
        <v>5</v>
      </c>
      <c r="AG13" s="24" t="s">
        <v>6</v>
      </c>
      <c r="AH13" s="24" t="s">
        <v>7</v>
      </c>
      <c r="AI13" s="24" t="s">
        <v>8</v>
      </c>
      <c r="AL13" s="13" t="s">
        <v>54</v>
      </c>
      <c r="AM13" s="62" t="s">
        <v>151</v>
      </c>
      <c r="AO13" s="8" t="s">
        <v>55</v>
      </c>
      <c r="AP13" s="28" t="s">
        <v>152</v>
      </c>
      <c r="AQ13" s="10"/>
      <c r="AR13" s="9" t="s">
        <v>56</v>
      </c>
      <c r="AS13" s="29" t="s">
        <v>153</v>
      </c>
      <c r="AT13" s="10"/>
      <c r="AU13" s="12" t="s">
        <v>57</v>
      </c>
      <c r="AV13" s="30" t="s">
        <v>154</v>
      </c>
      <c r="AW13" s="10"/>
      <c r="BA13" s="13" t="s">
        <v>58</v>
      </c>
      <c r="BB13" s="28" t="s">
        <v>96</v>
      </c>
      <c r="BC13" s="29" t="s">
        <v>97</v>
      </c>
      <c r="BD13" s="30" t="s">
        <v>98</v>
      </c>
      <c r="BE13" s="37" t="s">
        <v>134</v>
      </c>
      <c r="BF13" s="37" t="s">
        <v>99</v>
      </c>
      <c r="BG13" s="37" t="s">
        <v>100</v>
      </c>
      <c r="BH13" s="37" t="s">
        <v>101</v>
      </c>
      <c r="BJ13" s="61" t="s">
        <v>142</v>
      </c>
      <c r="BK13" s="61" t="s">
        <v>143</v>
      </c>
      <c r="BL13" s="61" t="s">
        <v>144</v>
      </c>
      <c r="BM13" s="61" t="s">
        <v>145</v>
      </c>
      <c r="BN13" s="61" t="s">
        <v>146</v>
      </c>
      <c r="BO13" s="61" t="s">
        <v>147</v>
      </c>
      <c r="BP13" s="61" t="s">
        <v>148</v>
      </c>
      <c r="BQ13" s="61" t="s">
        <v>149</v>
      </c>
    </row>
    <row r="14" spans="1:69" x14ac:dyDescent="0.25">
      <c r="A14" t="s">
        <v>9</v>
      </c>
      <c r="B14" s="1">
        <f>CARS!B13+'SINGLE UNITS'!B13+'SEMI&amp;BUS'!B13</f>
        <v>0</v>
      </c>
      <c r="C14" s="1">
        <f>CARS!C13+'SINGLE UNITS'!C13+'SEMI&amp;BUS'!C13</f>
        <v>0</v>
      </c>
      <c r="D14" s="1">
        <f>CARS!D13+'SINGLE UNITS'!D13+'SEMI&amp;BUS'!D13</f>
        <v>0</v>
      </c>
      <c r="E14" s="1">
        <f>CARS!E13+'SINGLE UNITS'!E13+'SEMI&amp;BUS'!E13</f>
        <v>0</v>
      </c>
      <c r="F14" s="1">
        <f>CARS!F13+'SINGLE UNITS'!F13+'SEMI&amp;BUS'!F13</f>
        <v>0</v>
      </c>
      <c r="G14" s="1">
        <f>CARS!G13+'SINGLE UNITS'!G13+'SEMI&amp;BUS'!G13</f>
        <v>0</v>
      </c>
      <c r="H14" s="1">
        <f>CARS!H13+'SINGLE UNITS'!H13+'SEMI&amp;BUS'!H13</f>
        <v>0</v>
      </c>
      <c r="I14" s="1">
        <f>CARS!I13+'SINGLE UNITS'!I13+'SEMI&amp;BUS'!I13</f>
        <v>0</v>
      </c>
      <c r="J14" s="1">
        <f>CARS!J13+'SINGLE UNITS'!J13+'SEMI&amp;BUS'!J13</f>
        <v>0</v>
      </c>
      <c r="K14" s="1">
        <f>CARS!K13+'SINGLE UNITS'!K13+'SEMI&amp;BUS'!K13</f>
        <v>0</v>
      </c>
      <c r="L14" s="1">
        <f>CARS!L13+'SINGLE UNITS'!L13+'SEMI&amp;BUS'!L13</f>
        <v>0</v>
      </c>
      <c r="M14" s="1">
        <f>CARS!M13+'SINGLE UNITS'!M13+'SEMI&amp;BUS'!M13</f>
        <v>0</v>
      </c>
      <c r="N14" s="1">
        <f>CARS!N13+'SINGLE UNITS'!N13+'SEMI&amp;BUS'!N13</f>
        <v>0</v>
      </c>
      <c r="O14" s="1">
        <f>CARS!O13+'SINGLE UNITS'!O13+'SEMI&amp;BUS'!O13</f>
        <v>0</v>
      </c>
      <c r="P14" s="1">
        <f>CARS!P13+'SINGLE UNITS'!P13+'SEMI&amp;BUS'!P13</f>
        <v>0</v>
      </c>
      <c r="Q14" s="1">
        <f>CARS!Q13+'SINGLE UNITS'!Q13+'SEMI&amp;BUS'!Q13</f>
        <v>0</v>
      </c>
      <c r="S14" t="s">
        <v>10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BJ14" s="1"/>
      <c r="BK14" s="1"/>
      <c r="BL14" s="1"/>
      <c r="BM14" s="1"/>
      <c r="BN14" s="1"/>
      <c r="BO14" s="1"/>
      <c r="BP14" s="1"/>
      <c r="BQ14" s="1"/>
    </row>
    <row r="15" spans="1:69" x14ac:dyDescent="0.25">
      <c r="A15" t="s">
        <v>10</v>
      </c>
      <c r="B15" s="1">
        <f>CARS!B14+'SINGLE UNITS'!B14+'SEMI&amp;BUS'!B14</f>
        <v>0</v>
      </c>
      <c r="C15" s="1">
        <f>CARS!C14+'SINGLE UNITS'!C14+'SEMI&amp;BUS'!C14</f>
        <v>0</v>
      </c>
      <c r="D15" s="1">
        <f>CARS!D14+'SINGLE UNITS'!D14+'SEMI&amp;BUS'!D14</f>
        <v>0</v>
      </c>
      <c r="E15" s="1">
        <f>CARS!E14+'SINGLE UNITS'!E14+'SEMI&amp;BUS'!E14</f>
        <v>0</v>
      </c>
      <c r="F15" s="1">
        <f>CARS!F14+'SINGLE UNITS'!F14+'SEMI&amp;BUS'!F14</f>
        <v>0</v>
      </c>
      <c r="G15" s="1">
        <f>CARS!G14+'SINGLE UNITS'!G14+'SEMI&amp;BUS'!G14</f>
        <v>0</v>
      </c>
      <c r="H15" s="1">
        <f>CARS!H14+'SINGLE UNITS'!H14+'SEMI&amp;BUS'!H14</f>
        <v>0</v>
      </c>
      <c r="I15" s="1">
        <f>CARS!I14+'SINGLE UNITS'!I14+'SEMI&amp;BUS'!I14</f>
        <v>0</v>
      </c>
      <c r="J15" s="1">
        <f>CARS!J14+'SINGLE UNITS'!J14+'SEMI&amp;BUS'!J14</f>
        <v>0</v>
      </c>
      <c r="K15" s="1">
        <f>CARS!K14+'SINGLE UNITS'!K14+'SEMI&amp;BUS'!K14</f>
        <v>0</v>
      </c>
      <c r="L15" s="1">
        <f>CARS!L14+'SINGLE UNITS'!L14+'SEMI&amp;BUS'!L14</f>
        <v>0</v>
      </c>
      <c r="M15" s="1">
        <f>CARS!M14+'SINGLE UNITS'!M14+'SEMI&amp;BUS'!M14</f>
        <v>0</v>
      </c>
      <c r="N15" s="1">
        <f>CARS!N14+'SINGLE UNITS'!N14+'SEMI&amp;BUS'!N14</f>
        <v>0</v>
      </c>
      <c r="O15" s="1">
        <f>CARS!O14+'SINGLE UNITS'!O14+'SEMI&amp;BUS'!O14</f>
        <v>0</v>
      </c>
      <c r="P15" s="1">
        <f>CARS!P14+'SINGLE UNITS'!P14+'SEMI&amp;BUS'!P14</f>
        <v>0</v>
      </c>
      <c r="Q15" s="1">
        <f>CARS!Q14+'SINGLE UNITS'!Q14+'SEMI&amp;BUS'!Q14</f>
        <v>0</v>
      </c>
      <c r="S15" t="s">
        <v>11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BJ15" s="1"/>
      <c r="BK15" s="1"/>
      <c r="BL15" s="1"/>
      <c r="BM15" s="1"/>
      <c r="BN15" s="1"/>
      <c r="BO15" s="1"/>
      <c r="BP15" s="1"/>
      <c r="BQ15" s="1"/>
    </row>
    <row r="16" spans="1:69" x14ac:dyDescent="0.25">
      <c r="A16" t="s">
        <v>11</v>
      </c>
      <c r="B16" s="1">
        <f>CARS!B15+'SINGLE UNITS'!B15+'SEMI&amp;BUS'!B15</f>
        <v>0</v>
      </c>
      <c r="C16" s="1">
        <f>CARS!C15+'SINGLE UNITS'!C15+'SEMI&amp;BUS'!C15</f>
        <v>0</v>
      </c>
      <c r="D16" s="1">
        <f>CARS!D15+'SINGLE UNITS'!D15+'SEMI&amp;BUS'!D15</f>
        <v>0</v>
      </c>
      <c r="E16" s="1">
        <f>CARS!E15+'SINGLE UNITS'!E15+'SEMI&amp;BUS'!E15</f>
        <v>0</v>
      </c>
      <c r="F16" s="1">
        <f>CARS!F15+'SINGLE UNITS'!F15+'SEMI&amp;BUS'!F15</f>
        <v>0</v>
      </c>
      <c r="G16" s="1">
        <f>CARS!G15+'SINGLE UNITS'!G15+'SEMI&amp;BUS'!G15</f>
        <v>0</v>
      </c>
      <c r="H16" s="1">
        <f>CARS!H15+'SINGLE UNITS'!H15+'SEMI&amp;BUS'!H15</f>
        <v>0</v>
      </c>
      <c r="I16" s="1">
        <f>CARS!I15+'SINGLE UNITS'!I15+'SEMI&amp;BUS'!I15</f>
        <v>0</v>
      </c>
      <c r="J16" s="1">
        <f>CARS!J15+'SINGLE UNITS'!J15+'SEMI&amp;BUS'!J15</f>
        <v>0</v>
      </c>
      <c r="K16" s="1">
        <f>CARS!K15+'SINGLE UNITS'!K15+'SEMI&amp;BUS'!K15</f>
        <v>0</v>
      </c>
      <c r="L16" s="1">
        <f>CARS!L15+'SINGLE UNITS'!L15+'SEMI&amp;BUS'!L15</f>
        <v>0</v>
      </c>
      <c r="M16" s="1">
        <f>CARS!M15+'SINGLE UNITS'!M15+'SEMI&amp;BUS'!M15</f>
        <v>0</v>
      </c>
      <c r="N16" s="1">
        <f>CARS!N15+'SINGLE UNITS'!N15+'SEMI&amp;BUS'!N15</f>
        <v>0</v>
      </c>
      <c r="O16" s="1">
        <f>CARS!O15+'SINGLE UNITS'!O15+'SEMI&amp;BUS'!O15</f>
        <v>0</v>
      </c>
      <c r="P16" s="1">
        <f>CARS!P15+'SINGLE UNITS'!P15+'SEMI&amp;BUS'!P15</f>
        <v>0</v>
      </c>
      <c r="Q16" s="1">
        <f>CARS!Q15+'SINGLE UNITS'!Q15+'SEMI&amp;BUS'!Q15</f>
        <v>0</v>
      </c>
      <c r="S16" t="s">
        <v>12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Y16" s="14">
        <v>0.29166666666666669</v>
      </c>
      <c r="BJ16" s="1"/>
      <c r="BK16" s="1"/>
      <c r="BL16" s="1"/>
      <c r="BM16" s="1"/>
      <c r="BN16" s="1"/>
      <c r="BO16" s="1"/>
      <c r="BP16" s="1"/>
      <c r="BQ16" s="1"/>
    </row>
    <row r="17" spans="1:69" x14ac:dyDescent="0.25">
      <c r="A17" t="s">
        <v>12</v>
      </c>
      <c r="B17" s="1">
        <f>CARS!B16+'SINGLE UNITS'!B16+'SEMI&amp;BUS'!B16</f>
        <v>0</v>
      </c>
      <c r="C17" s="1">
        <f>CARS!C16+'SINGLE UNITS'!C16+'SEMI&amp;BUS'!C16</f>
        <v>0</v>
      </c>
      <c r="D17" s="1">
        <f>CARS!D16+'SINGLE UNITS'!D16+'SEMI&amp;BUS'!D16</f>
        <v>0</v>
      </c>
      <c r="E17" s="1">
        <f>CARS!E16+'SINGLE UNITS'!E16+'SEMI&amp;BUS'!E16</f>
        <v>0</v>
      </c>
      <c r="F17" s="1">
        <f>CARS!F16+'SINGLE UNITS'!F16+'SEMI&amp;BUS'!F16</f>
        <v>0</v>
      </c>
      <c r="G17" s="1">
        <f>CARS!G16+'SINGLE UNITS'!G16+'SEMI&amp;BUS'!G16</f>
        <v>0</v>
      </c>
      <c r="H17" s="1">
        <f>CARS!H16+'SINGLE UNITS'!H16+'SEMI&amp;BUS'!H16</f>
        <v>0</v>
      </c>
      <c r="I17" s="1">
        <f>CARS!I16+'SINGLE UNITS'!I16+'SEMI&amp;BUS'!I16</f>
        <v>0</v>
      </c>
      <c r="J17" s="1">
        <f>CARS!J16+'SINGLE UNITS'!J16+'SEMI&amp;BUS'!J16</f>
        <v>0</v>
      </c>
      <c r="K17" s="1">
        <f>CARS!K16+'SINGLE UNITS'!K16+'SEMI&amp;BUS'!K16</f>
        <v>0</v>
      </c>
      <c r="L17" s="1">
        <f>CARS!L16+'SINGLE UNITS'!L16+'SEMI&amp;BUS'!L16</f>
        <v>0</v>
      </c>
      <c r="M17" s="1">
        <f>CARS!M16+'SINGLE UNITS'!M16+'SEMI&amp;BUS'!M16</f>
        <v>0</v>
      </c>
      <c r="N17" s="1">
        <f>CARS!N16+'SINGLE UNITS'!N16+'SEMI&amp;BUS'!N16</f>
        <v>0</v>
      </c>
      <c r="O17" s="1">
        <f>CARS!O16+'SINGLE UNITS'!O16+'SEMI&amp;BUS'!O16</f>
        <v>0</v>
      </c>
      <c r="P17" s="1">
        <f>CARS!P16+'SINGLE UNITS'!P16+'SEMI&amp;BUS'!P16</f>
        <v>0</v>
      </c>
      <c r="Q17" s="1">
        <f>CARS!Q16+'SINGLE UNITS'!Q16+'SEMI&amp;BUS'!Q16</f>
        <v>0</v>
      </c>
      <c r="S17" s="14">
        <v>0.33333333333333331</v>
      </c>
      <c r="T17" s="7">
        <f>SUM(B14:B17)</f>
        <v>0</v>
      </c>
      <c r="U17" s="7">
        <f t="shared" ref="U17:AI17" si="0">SUM(C14:C17)</f>
        <v>0</v>
      </c>
      <c r="V17" s="11">
        <f t="shared" si="0"/>
        <v>0</v>
      </c>
      <c r="W17" s="2">
        <f t="shared" si="0"/>
        <v>0</v>
      </c>
      <c r="X17" s="5">
        <f t="shared" si="0"/>
        <v>0</v>
      </c>
      <c r="Y17" s="5">
        <f t="shared" si="0"/>
        <v>0</v>
      </c>
      <c r="Z17" s="6">
        <f t="shared" si="0"/>
        <v>0</v>
      </c>
      <c r="AA17" s="2">
        <f t="shared" si="0"/>
        <v>0</v>
      </c>
      <c r="AB17" s="11">
        <f t="shared" si="0"/>
        <v>0</v>
      </c>
      <c r="AC17" s="11">
        <f t="shared" si="0"/>
        <v>0</v>
      </c>
      <c r="AD17" s="7">
        <f t="shared" si="0"/>
        <v>0</v>
      </c>
      <c r="AE17" s="2">
        <f t="shared" si="0"/>
        <v>0</v>
      </c>
      <c r="AF17" s="6">
        <f t="shared" si="0"/>
        <v>0</v>
      </c>
      <c r="AG17" s="6">
        <f t="shared" si="0"/>
        <v>0</v>
      </c>
      <c r="AH17" s="5">
        <f t="shared" si="0"/>
        <v>0</v>
      </c>
      <c r="AI17" s="2">
        <f t="shared" si="0"/>
        <v>0</v>
      </c>
      <c r="AL17">
        <f>(X17+Y17)*AH17</f>
        <v>0</v>
      </c>
      <c r="AM17">
        <f>AL17</f>
        <v>0</v>
      </c>
      <c r="AO17">
        <f>(AF17+AG17)*Z17</f>
        <v>0</v>
      </c>
      <c r="AP17">
        <f>AO17</f>
        <v>0</v>
      </c>
      <c r="AR17">
        <f>(T17+U17)*AD17</f>
        <v>0</v>
      </c>
      <c r="AS17">
        <f>AR17</f>
        <v>0</v>
      </c>
      <c r="AU17">
        <f>(AB17+AC17)*V17</f>
        <v>0</v>
      </c>
      <c r="AV17">
        <f>AU17</f>
        <v>0</v>
      </c>
      <c r="AY17" s="14">
        <f>$S$17</f>
        <v>0.33333333333333331</v>
      </c>
      <c r="AZ17" s="15" t="s">
        <v>59</v>
      </c>
      <c r="BA17">
        <f>$AM$17</f>
        <v>0</v>
      </c>
      <c r="BB17">
        <f>$AP$17</f>
        <v>0</v>
      </c>
      <c r="BC17">
        <f>AS17</f>
        <v>0</v>
      </c>
      <c r="BD17">
        <f>$AV$17</f>
        <v>0</v>
      </c>
      <c r="BE17">
        <v>50000</v>
      </c>
      <c r="BF17">
        <v>100000</v>
      </c>
      <c r="BG17">
        <v>150000</v>
      </c>
      <c r="BH17">
        <v>300000</v>
      </c>
      <c r="BJ17" s="1">
        <f>IF('East &amp; West LT'!$F$9=1,'All Veh.'!BE17,'All Veh.'!BF17)</f>
        <v>100000</v>
      </c>
      <c r="BK17" s="1">
        <f>IF('East &amp; West LT'!$F$9=1,'All Veh.'!BG17,'All Veh.'!BH17)</f>
        <v>300000</v>
      </c>
      <c r="BL17" s="1">
        <f>IF('East &amp; West LT'!$F$16=1,'All Veh.'!BE17,'All Veh.'!BF17)</f>
        <v>100000</v>
      </c>
      <c r="BM17" s="1">
        <f>IF('East &amp; West LT'!$F$16=1,'All Veh.'!BG17,'All Veh.'!BH17)</f>
        <v>300000</v>
      </c>
      <c r="BN17" s="1">
        <f>IF('North &amp; South LT'!$F$9=1,'All Veh.'!BE17,'All Veh.'!BF17)</f>
        <v>100000</v>
      </c>
      <c r="BO17" s="1">
        <f>IF('North &amp; South LT'!$F$9=1,'All Veh.'!BG17,'All Veh.'!BH17)</f>
        <v>300000</v>
      </c>
      <c r="BP17" s="1">
        <f>IF('North &amp; South LT'!$F$16=1,'All Veh.'!BE17,'All Veh.'!BF17)</f>
        <v>100000</v>
      </c>
      <c r="BQ17" s="1">
        <f>IF('North &amp; South LT'!$F$16=1,'All Veh.'!BG17,'All Veh.'!BH17)</f>
        <v>300000</v>
      </c>
    </row>
    <row r="18" spans="1:69" x14ac:dyDescent="0.25">
      <c r="A18" t="s">
        <v>13</v>
      </c>
      <c r="B18" s="1">
        <f>CARS!B17+'SINGLE UNITS'!B17+'SEMI&amp;BUS'!B17</f>
        <v>0</v>
      </c>
      <c r="C18" s="1">
        <f>CARS!C17+'SINGLE UNITS'!C17+'SEMI&amp;BUS'!C17</f>
        <v>0</v>
      </c>
      <c r="D18" s="1">
        <f>CARS!D17+'SINGLE UNITS'!D17+'SEMI&amp;BUS'!D17</f>
        <v>0</v>
      </c>
      <c r="E18" s="1">
        <f>CARS!E17+'SINGLE UNITS'!E17+'SEMI&amp;BUS'!E17</f>
        <v>0</v>
      </c>
      <c r="F18" s="1">
        <f>CARS!F17+'SINGLE UNITS'!F17+'SEMI&amp;BUS'!F17</f>
        <v>0</v>
      </c>
      <c r="G18" s="1">
        <f>CARS!G17+'SINGLE UNITS'!G17+'SEMI&amp;BUS'!G17</f>
        <v>0</v>
      </c>
      <c r="H18" s="1">
        <f>CARS!H17+'SINGLE UNITS'!H17+'SEMI&amp;BUS'!H17</f>
        <v>0</v>
      </c>
      <c r="I18" s="1">
        <f>CARS!I17+'SINGLE UNITS'!I17+'SEMI&amp;BUS'!I17</f>
        <v>0</v>
      </c>
      <c r="J18" s="1">
        <f>CARS!J17+'SINGLE UNITS'!J17+'SEMI&amp;BUS'!J17</f>
        <v>0</v>
      </c>
      <c r="K18" s="1">
        <f>CARS!K17+'SINGLE UNITS'!K17+'SEMI&amp;BUS'!K17</f>
        <v>0</v>
      </c>
      <c r="L18" s="1">
        <f>CARS!L17+'SINGLE UNITS'!L17+'SEMI&amp;BUS'!L17</f>
        <v>0</v>
      </c>
      <c r="M18" s="1">
        <f>CARS!M17+'SINGLE UNITS'!M17+'SEMI&amp;BUS'!M17</f>
        <v>0</v>
      </c>
      <c r="N18" s="1">
        <f>CARS!N17+'SINGLE UNITS'!N17+'SEMI&amp;BUS'!N17</f>
        <v>0</v>
      </c>
      <c r="O18" s="1">
        <f>CARS!O17+'SINGLE UNITS'!O17+'SEMI&amp;BUS'!O17</f>
        <v>0</v>
      </c>
      <c r="P18" s="1">
        <f>CARS!P17+'SINGLE UNITS'!P17+'SEMI&amp;BUS'!P17</f>
        <v>0</v>
      </c>
      <c r="Q18" s="1">
        <f>CARS!Q17+'SINGLE UNITS'!Q17+'SEMI&amp;BUS'!Q17</f>
        <v>0</v>
      </c>
      <c r="S18" t="s">
        <v>14</v>
      </c>
      <c r="T18" s="7"/>
      <c r="U18" s="7"/>
      <c r="V18" s="11"/>
      <c r="W18" s="2"/>
      <c r="X18" s="5"/>
      <c r="Y18" s="5"/>
      <c r="Z18" s="6"/>
      <c r="AA18" s="2"/>
      <c r="AB18" s="11"/>
      <c r="AC18" s="11"/>
      <c r="AD18" s="7"/>
      <c r="AE18" s="2"/>
      <c r="AF18" s="6"/>
      <c r="AG18" s="6"/>
      <c r="AH18" s="5"/>
      <c r="AI18" s="2"/>
      <c r="AL18">
        <f>(X18+Y18)*AH18</f>
        <v>0</v>
      </c>
      <c r="AO18">
        <f t="shared" ref="AO18:AO57" si="1">(AF18+AG18)*Z18</f>
        <v>0</v>
      </c>
      <c r="AR18">
        <f t="shared" ref="AR18:AR57" si="2">(T18+U18)*AD18</f>
        <v>0</v>
      </c>
      <c r="AU18">
        <f t="shared" ref="AU18:AU57" si="3">(AB18+AC18)*V18</f>
        <v>0</v>
      </c>
      <c r="AY18" s="14" t="str">
        <f>$S$21</f>
        <v>09:00 AM</v>
      </c>
      <c r="AZ18" s="15" t="s">
        <v>60</v>
      </c>
      <c r="BA18">
        <f>$AM$21</f>
        <v>0</v>
      </c>
      <c r="BB18">
        <f>$AP$21</f>
        <v>0</v>
      </c>
      <c r="BC18">
        <f>$AS$21</f>
        <v>0</v>
      </c>
      <c r="BD18">
        <f>$AV$21</f>
        <v>0</v>
      </c>
      <c r="BE18">
        <v>50000</v>
      </c>
      <c r="BF18">
        <v>100000</v>
      </c>
      <c r="BG18">
        <v>150000</v>
      </c>
      <c r="BH18">
        <v>300000</v>
      </c>
      <c r="BJ18" s="1">
        <f>IF('East &amp; West LT'!$F$9=1,'All Veh.'!BE18,'All Veh.'!BF18)</f>
        <v>100000</v>
      </c>
      <c r="BK18" s="1">
        <f>IF('East &amp; West LT'!$F$9=1,'All Veh.'!BG18,'All Veh.'!BH18)</f>
        <v>300000</v>
      </c>
      <c r="BL18" s="1">
        <f>IF('East &amp; West LT'!$F$16=1,'All Veh.'!BE18,'All Veh.'!BF18)</f>
        <v>100000</v>
      </c>
      <c r="BM18" s="1">
        <f>IF('East &amp; West LT'!$F$16=1,'All Veh.'!BG18,'All Veh.'!BH18)</f>
        <v>300000</v>
      </c>
      <c r="BN18" s="1">
        <f>IF('North &amp; South LT'!$F$9=1,'All Veh.'!BE18,'All Veh.'!BF18)</f>
        <v>100000</v>
      </c>
      <c r="BO18" s="1">
        <f>IF('North &amp; South LT'!$F$9=1,'All Veh.'!BG18,'All Veh.'!BH18)</f>
        <v>300000</v>
      </c>
      <c r="BP18" s="1">
        <f>IF('North &amp; South LT'!$F$16=1,'All Veh.'!BE18,'All Veh.'!BF18)</f>
        <v>100000</v>
      </c>
      <c r="BQ18" s="1">
        <f>IF('North &amp; South LT'!$F$16=1,'All Veh.'!BG18,'All Veh.'!BH18)</f>
        <v>300000</v>
      </c>
    </row>
    <row r="19" spans="1:69" x14ac:dyDescent="0.25">
      <c r="A19" t="s">
        <v>14</v>
      </c>
      <c r="B19" s="1">
        <f>CARS!B18+'SINGLE UNITS'!B18+'SEMI&amp;BUS'!B18</f>
        <v>0</v>
      </c>
      <c r="C19" s="1">
        <f>CARS!C18+'SINGLE UNITS'!C18+'SEMI&amp;BUS'!C18</f>
        <v>0</v>
      </c>
      <c r="D19" s="1">
        <f>CARS!D18+'SINGLE UNITS'!D18+'SEMI&amp;BUS'!D18</f>
        <v>0</v>
      </c>
      <c r="E19" s="1">
        <f>CARS!E18+'SINGLE UNITS'!E18+'SEMI&amp;BUS'!E18</f>
        <v>0</v>
      </c>
      <c r="F19" s="1">
        <f>CARS!F18+'SINGLE UNITS'!F18+'SEMI&amp;BUS'!F18</f>
        <v>0</v>
      </c>
      <c r="G19" s="1">
        <f>CARS!G18+'SINGLE UNITS'!G18+'SEMI&amp;BUS'!G18</f>
        <v>0</v>
      </c>
      <c r="H19" s="1">
        <f>CARS!H18+'SINGLE UNITS'!H18+'SEMI&amp;BUS'!H18</f>
        <v>0</v>
      </c>
      <c r="I19" s="1">
        <f>CARS!I18+'SINGLE UNITS'!I18+'SEMI&amp;BUS'!I18</f>
        <v>0</v>
      </c>
      <c r="J19" s="1">
        <f>CARS!J18+'SINGLE UNITS'!J18+'SEMI&amp;BUS'!J18</f>
        <v>0</v>
      </c>
      <c r="K19" s="1">
        <f>CARS!K18+'SINGLE UNITS'!K18+'SEMI&amp;BUS'!K18</f>
        <v>0</v>
      </c>
      <c r="L19" s="1">
        <f>CARS!L18+'SINGLE UNITS'!L18+'SEMI&amp;BUS'!L18</f>
        <v>0</v>
      </c>
      <c r="M19" s="1">
        <f>CARS!M18+'SINGLE UNITS'!M18+'SEMI&amp;BUS'!M18</f>
        <v>0</v>
      </c>
      <c r="N19" s="1">
        <f>CARS!N18+'SINGLE UNITS'!N18+'SEMI&amp;BUS'!N18</f>
        <v>0</v>
      </c>
      <c r="O19" s="1">
        <f>CARS!O18+'SINGLE UNITS'!O18+'SEMI&amp;BUS'!O18</f>
        <v>0</v>
      </c>
      <c r="P19" s="1">
        <f>CARS!P18+'SINGLE UNITS'!P18+'SEMI&amp;BUS'!P18</f>
        <v>0</v>
      </c>
      <c r="Q19" s="1">
        <f>CARS!Q18+'SINGLE UNITS'!Q18+'SEMI&amp;BUS'!Q18</f>
        <v>0</v>
      </c>
      <c r="S19" t="s">
        <v>15</v>
      </c>
      <c r="T19" s="7"/>
      <c r="U19" s="7"/>
      <c r="V19" s="11"/>
      <c r="W19" s="2"/>
      <c r="X19" s="5"/>
      <c r="Y19" s="5"/>
      <c r="Z19" s="6"/>
      <c r="AA19" s="2"/>
      <c r="AB19" s="11"/>
      <c r="AC19" s="11"/>
      <c r="AD19" s="7"/>
      <c r="AE19" s="2"/>
      <c r="AF19" s="6"/>
      <c r="AG19" s="6"/>
      <c r="AH19" s="5"/>
      <c r="AI19" s="2"/>
      <c r="AL19">
        <f t="shared" ref="AL19:AL57" si="4">(X19+Y19)*AH19</f>
        <v>0</v>
      </c>
      <c r="AO19">
        <f t="shared" si="1"/>
        <v>0</v>
      </c>
      <c r="AR19">
        <f t="shared" si="2"/>
        <v>0</v>
      </c>
      <c r="AU19">
        <f t="shared" si="3"/>
        <v>0</v>
      </c>
      <c r="AY19" s="14" t="str">
        <f>$S$25</f>
        <v>10:00 AM</v>
      </c>
      <c r="AZ19" s="15" t="s">
        <v>61</v>
      </c>
      <c r="BA19">
        <f>$AM$25</f>
        <v>0</v>
      </c>
      <c r="BB19">
        <f>$AP$25</f>
        <v>0</v>
      </c>
      <c r="BC19">
        <f>$AS$25</f>
        <v>0</v>
      </c>
      <c r="BD19">
        <f>$AV$25</f>
        <v>0</v>
      </c>
      <c r="BE19">
        <v>50000</v>
      </c>
      <c r="BF19">
        <v>100000</v>
      </c>
      <c r="BG19">
        <v>150000</v>
      </c>
      <c r="BH19">
        <v>300000</v>
      </c>
      <c r="BJ19" s="1">
        <f>IF('East &amp; West LT'!$F$9=1,'All Veh.'!BE19,'All Veh.'!BF19)</f>
        <v>100000</v>
      </c>
      <c r="BK19" s="1">
        <f>IF('East &amp; West LT'!$F$9=1,'All Veh.'!BG19,'All Veh.'!BH19)</f>
        <v>300000</v>
      </c>
      <c r="BL19" s="1">
        <f>IF('East &amp; West LT'!$F$16=1,'All Veh.'!BE19,'All Veh.'!BF19)</f>
        <v>100000</v>
      </c>
      <c r="BM19" s="1">
        <f>IF('East &amp; West LT'!$F$16=1,'All Veh.'!BG19,'All Veh.'!BH19)</f>
        <v>300000</v>
      </c>
      <c r="BN19" s="1">
        <f>IF('North &amp; South LT'!$F$9=1,'All Veh.'!BE19,'All Veh.'!BF19)</f>
        <v>100000</v>
      </c>
      <c r="BO19" s="1">
        <f>IF('North &amp; South LT'!$F$9=1,'All Veh.'!BG19,'All Veh.'!BH19)</f>
        <v>300000</v>
      </c>
      <c r="BP19" s="1">
        <f>IF('North &amp; South LT'!$F$16=1,'All Veh.'!BE19,'All Veh.'!BF19)</f>
        <v>100000</v>
      </c>
      <c r="BQ19" s="1">
        <f>IF('North &amp; South LT'!$F$16=1,'All Veh.'!BG19,'All Veh.'!BH19)</f>
        <v>300000</v>
      </c>
    </row>
    <row r="20" spans="1:69" x14ac:dyDescent="0.25">
      <c r="A20" t="s">
        <v>15</v>
      </c>
      <c r="B20" s="1">
        <f>CARS!B19+'SINGLE UNITS'!B19+'SEMI&amp;BUS'!B19</f>
        <v>0</v>
      </c>
      <c r="C20" s="1">
        <f>CARS!C19+'SINGLE UNITS'!C19+'SEMI&amp;BUS'!C19</f>
        <v>0</v>
      </c>
      <c r="D20" s="1">
        <f>CARS!D19+'SINGLE UNITS'!D19+'SEMI&amp;BUS'!D19</f>
        <v>0</v>
      </c>
      <c r="E20" s="1">
        <f>CARS!E19+'SINGLE UNITS'!E19+'SEMI&amp;BUS'!E19</f>
        <v>0</v>
      </c>
      <c r="F20" s="1">
        <f>CARS!F19+'SINGLE UNITS'!F19+'SEMI&amp;BUS'!F19</f>
        <v>0</v>
      </c>
      <c r="G20" s="1">
        <f>CARS!G19+'SINGLE UNITS'!G19+'SEMI&amp;BUS'!G19</f>
        <v>0</v>
      </c>
      <c r="H20" s="1">
        <f>CARS!H19+'SINGLE UNITS'!H19+'SEMI&amp;BUS'!H19</f>
        <v>0</v>
      </c>
      <c r="I20" s="1">
        <f>CARS!I19+'SINGLE UNITS'!I19+'SEMI&amp;BUS'!I19</f>
        <v>0</v>
      </c>
      <c r="J20" s="1">
        <f>CARS!J19+'SINGLE UNITS'!J19+'SEMI&amp;BUS'!J19</f>
        <v>0</v>
      </c>
      <c r="K20" s="1">
        <f>CARS!K19+'SINGLE UNITS'!K19+'SEMI&amp;BUS'!K19</f>
        <v>0</v>
      </c>
      <c r="L20" s="1">
        <f>CARS!L19+'SINGLE UNITS'!L19+'SEMI&amp;BUS'!L19</f>
        <v>0</v>
      </c>
      <c r="M20" s="1">
        <f>CARS!M19+'SINGLE UNITS'!M19+'SEMI&amp;BUS'!M19</f>
        <v>0</v>
      </c>
      <c r="N20" s="1">
        <f>CARS!N19+'SINGLE UNITS'!N19+'SEMI&amp;BUS'!N19</f>
        <v>0</v>
      </c>
      <c r="O20" s="1">
        <f>CARS!O19+'SINGLE UNITS'!O19+'SEMI&amp;BUS'!O19</f>
        <v>0</v>
      </c>
      <c r="P20" s="1">
        <f>CARS!P19+'SINGLE UNITS'!P19+'SEMI&amp;BUS'!P19</f>
        <v>0</v>
      </c>
      <c r="Q20" s="1">
        <f>CARS!Q19+'SINGLE UNITS'!Q19+'SEMI&amp;BUS'!Q19</f>
        <v>0</v>
      </c>
      <c r="S20" t="s">
        <v>16</v>
      </c>
      <c r="T20" s="7"/>
      <c r="U20" s="7"/>
      <c r="V20" s="11"/>
      <c r="W20" s="2"/>
      <c r="X20" s="5"/>
      <c r="Y20" s="5"/>
      <c r="Z20" s="6"/>
      <c r="AA20" s="2"/>
      <c r="AB20" s="11"/>
      <c r="AC20" s="11"/>
      <c r="AD20" s="7"/>
      <c r="AE20" s="2"/>
      <c r="AF20" s="6"/>
      <c r="AG20" s="6"/>
      <c r="AH20" s="5"/>
      <c r="AI20" s="2"/>
      <c r="AL20">
        <f t="shared" si="4"/>
        <v>0</v>
      </c>
      <c r="AO20">
        <f t="shared" si="1"/>
        <v>0</v>
      </c>
      <c r="AR20">
        <f t="shared" si="2"/>
        <v>0</v>
      </c>
      <c r="AU20">
        <f t="shared" si="3"/>
        <v>0</v>
      </c>
      <c r="AY20" s="14" t="str">
        <f>$S$29</f>
        <v>11:00 AM</v>
      </c>
      <c r="AZ20" s="15" t="s">
        <v>62</v>
      </c>
      <c r="BA20">
        <f>$AM$29</f>
        <v>0</v>
      </c>
      <c r="BB20">
        <f>$AP$29</f>
        <v>0</v>
      </c>
      <c r="BC20">
        <f>$AS$29</f>
        <v>0</v>
      </c>
      <c r="BD20">
        <f>$AV$29</f>
        <v>0</v>
      </c>
      <c r="BE20">
        <v>50000</v>
      </c>
      <c r="BF20">
        <v>100000</v>
      </c>
      <c r="BG20">
        <v>150000</v>
      </c>
      <c r="BH20">
        <v>300000</v>
      </c>
      <c r="BJ20" s="1">
        <f>IF('East &amp; West LT'!$F$9=1,'All Veh.'!BE20,'All Veh.'!BF20)</f>
        <v>100000</v>
      </c>
      <c r="BK20" s="1">
        <f>IF('East &amp; West LT'!$F$9=1,'All Veh.'!BG20,'All Veh.'!BH20)</f>
        <v>300000</v>
      </c>
      <c r="BL20" s="1">
        <f>IF('East &amp; West LT'!$F$16=1,'All Veh.'!BE20,'All Veh.'!BF20)</f>
        <v>100000</v>
      </c>
      <c r="BM20" s="1">
        <f>IF('East &amp; West LT'!$F$16=1,'All Veh.'!BG20,'All Veh.'!BH20)</f>
        <v>300000</v>
      </c>
      <c r="BN20" s="1">
        <f>IF('North &amp; South LT'!$F$9=1,'All Veh.'!BE20,'All Veh.'!BF20)</f>
        <v>100000</v>
      </c>
      <c r="BO20" s="1">
        <f>IF('North &amp; South LT'!$F$9=1,'All Veh.'!BG20,'All Veh.'!BH20)</f>
        <v>300000</v>
      </c>
      <c r="BP20" s="1">
        <f>IF('North &amp; South LT'!$F$16=1,'All Veh.'!BE20,'All Veh.'!BF20)</f>
        <v>100000</v>
      </c>
      <c r="BQ20" s="1">
        <f>IF('North &amp; South LT'!$F$16=1,'All Veh.'!BG20,'All Veh.'!BH20)</f>
        <v>300000</v>
      </c>
    </row>
    <row r="21" spans="1:69" x14ac:dyDescent="0.25">
      <c r="A21" t="s">
        <v>16</v>
      </c>
      <c r="B21" s="1">
        <f>CARS!B20+'SINGLE UNITS'!B20+'SEMI&amp;BUS'!B20</f>
        <v>0</v>
      </c>
      <c r="C21" s="1">
        <f>CARS!C20+'SINGLE UNITS'!C20+'SEMI&amp;BUS'!C20</f>
        <v>0</v>
      </c>
      <c r="D21" s="1">
        <f>CARS!D20+'SINGLE UNITS'!D20+'SEMI&amp;BUS'!D20</f>
        <v>0</v>
      </c>
      <c r="E21" s="1">
        <f>CARS!E20+'SINGLE UNITS'!E20+'SEMI&amp;BUS'!E20</f>
        <v>0</v>
      </c>
      <c r="F21" s="1">
        <f>CARS!F20+'SINGLE UNITS'!F20+'SEMI&amp;BUS'!F20</f>
        <v>0</v>
      </c>
      <c r="G21" s="1">
        <f>CARS!G20+'SINGLE UNITS'!G20+'SEMI&amp;BUS'!G20</f>
        <v>0</v>
      </c>
      <c r="H21" s="1">
        <f>CARS!H20+'SINGLE UNITS'!H20+'SEMI&amp;BUS'!H20</f>
        <v>0</v>
      </c>
      <c r="I21" s="1">
        <f>CARS!I20+'SINGLE UNITS'!I20+'SEMI&amp;BUS'!I20</f>
        <v>0</v>
      </c>
      <c r="J21" s="1">
        <f>CARS!J20+'SINGLE UNITS'!J20+'SEMI&amp;BUS'!J20</f>
        <v>0</v>
      </c>
      <c r="K21" s="1">
        <f>CARS!K20+'SINGLE UNITS'!K20+'SEMI&amp;BUS'!K20</f>
        <v>0</v>
      </c>
      <c r="L21" s="1">
        <f>CARS!L20+'SINGLE UNITS'!L20+'SEMI&amp;BUS'!L20</f>
        <v>0</v>
      </c>
      <c r="M21" s="1">
        <f>CARS!M20+'SINGLE UNITS'!M20+'SEMI&amp;BUS'!M20</f>
        <v>0</v>
      </c>
      <c r="N21" s="1">
        <f>CARS!N20+'SINGLE UNITS'!N20+'SEMI&amp;BUS'!N20</f>
        <v>0</v>
      </c>
      <c r="O21" s="1">
        <f>CARS!O20+'SINGLE UNITS'!O20+'SEMI&amp;BUS'!O20</f>
        <v>0</v>
      </c>
      <c r="P21" s="1">
        <f>CARS!P20+'SINGLE UNITS'!P20+'SEMI&amp;BUS'!P20</f>
        <v>0</v>
      </c>
      <c r="Q21" s="1">
        <f>CARS!Q20+'SINGLE UNITS'!Q20+'SEMI&amp;BUS'!Q20</f>
        <v>0</v>
      </c>
      <c r="S21" t="s">
        <v>17</v>
      </c>
      <c r="T21" s="7">
        <f t="shared" ref="T21:AI21" si="5">SUM(B18:B21)</f>
        <v>0</v>
      </c>
      <c r="U21" s="7">
        <f t="shared" si="5"/>
        <v>0</v>
      </c>
      <c r="V21" s="11">
        <f t="shared" si="5"/>
        <v>0</v>
      </c>
      <c r="W21" s="2">
        <f t="shared" si="5"/>
        <v>0</v>
      </c>
      <c r="X21" s="5">
        <f t="shared" si="5"/>
        <v>0</v>
      </c>
      <c r="Y21" s="5">
        <f t="shared" si="5"/>
        <v>0</v>
      </c>
      <c r="Z21" s="6">
        <f t="shared" si="5"/>
        <v>0</v>
      </c>
      <c r="AA21" s="2">
        <f t="shared" si="5"/>
        <v>0</v>
      </c>
      <c r="AB21" s="11">
        <f t="shared" si="5"/>
        <v>0</v>
      </c>
      <c r="AC21" s="11">
        <f t="shared" si="5"/>
        <v>0</v>
      </c>
      <c r="AD21" s="7">
        <f t="shared" si="5"/>
        <v>0</v>
      </c>
      <c r="AE21" s="2">
        <f t="shared" si="5"/>
        <v>0</v>
      </c>
      <c r="AF21" s="6">
        <f t="shared" si="5"/>
        <v>0</v>
      </c>
      <c r="AG21" s="6">
        <f t="shared" si="5"/>
        <v>0</v>
      </c>
      <c r="AH21" s="5">
        <f t="shared" si="5"/>
        <v>0</v>
      </c>
      <c r="AI21" s="2">
        <f t="shared" si="5"/>
        <v>0</v>
      </c>
      <c r="AL21">
        <f>(X21+Y21)*AH21</f>
        <v>0</v>
      </c>
      <c r="AM21">
        <f>AL21</f>
        <v>0</v>
      </c>
      <c r="AO21">
        <f t="shared" si="1"/>
        <v>0</v>
      </c>
      <c r="AP21">
        <f>MAX(AO18:AO21)</f>
        <v>0</v>
      </c>
      <c r="AR21">
        <f t="shared" si="2"/>
        <v>0</v>
      </c>
      <c r="AS21">
        <f>MAX(AR18:AR21)</f>
        <v>0</v>
      </c>
      <c r="AU21">
        <f t="shared" si="3"/>
        <v>0</v>
      </c>
      <c r="AV21">
        <f>MAX(AU18:AU21)</f>
        <v>0</v>
      </c>
      <c r="AY21" s="14" t="str">
        <f>$S$33</f>
        <v>12:00 PM</v>
      </c>
      <c r="AZ21" s="15" t="s">
        <v>64</v>
      </c>
      <c r="BA21">
        <f>$AM$33</f>
        <v>0</v>
      </c>
      <c r="BB21">
        <f>$AP$33</f>
        <v>0</v>
      </c>
      <c r="BC21">
        <f>$AS$33</f>
        <v>0</v>
      </c>
      <c r="BD21">
        <f>$AV$33</f>
        <v>0</v>
      </c>
      <c r="BE21">
        <v>50000</v>
      </c>
      <c r="BF21">
        <v>100000</v>
      </c>
      <c r="BG21">
        <v>150000</v>
      </c>
      <c r="BH21">
        <v>300000</v>
      </c>
      <c r="BJ21" s="1">
        <f>IF('East &amp; West LT'!$F$9=1,'All Veh.'!BE21,'All Veh.'!BF21)</f>
        <v>100000</v>
      </c>
      <c r="BK21" s="1">
        <f>IF('East &amp; West LT'!$F$9=1,'All Veh.'!BG21,'All Veh.'!BH21)</f>
        <v>300000</v>
      </c>
      <c r="BL21" s="1">
        <f>IF('East &amp; West LT'!$F$16=1,'All Veh.'!BE21,'All Veh.'!BF21)</f>
        <v>100000</v>
      </c>
      <c r="BM21" s="1">
        <f>IF('East &amp; West LT'!$F$16=1,'All Veh.'!BG21,'All Veh.'!BH21)</f>
        <v>300000</v>
      </c>
      <c r="BN21" s="1">
        <f>IF('North &amp; South LT'!$F$9=1,'All Veh.'!BE21,'All Veh.'!BF21)</f>
        <v>100000</v>
      </c>
      <c r="BO21" s="1">
        <f>IF('North &amp; South LT'!$F$9=1,'All Veh.'!BG21,'All Veh.'!BH21)</f>
        <v>300000</v>
      </c>
      <c r="BP21" s="1">
        <f>IF('North &amp; South LT'!$F$16=1,'All Veh.'!BE21,'All Veh.'!BF21)</f>
        <v>100000</v>
      </c>
      <c r="BQ21" s="1">
        <f>IF('North &amp; South LT'!$F$16=1,'All Veh.'!BG21,'All Veh.'!BH21)</f>
        <v>300000</v>
      </c>
    </row>
    <row r="22" spans="1:69" x14ac:dyDescent="0.25">
      <c r="A22" t="s">
        <v>17</v>
      </c>
      <c r="B22" s="1">
        <f>CARS!B21+'SINGLE UNITS'!B21+'SEMI&amp;BUS'!B21</f>
        <v>0</v>
      </c>
      <c r="C22" s="1">
        <f>CARS!C21+'SINGLE UNITS'!C21+'SEMI&amp;BUS'!C21</f>
        <v>0</v>
      </c>
      <c r="D22" s="1">
        <f>CARS!D21+'SINGLE UNITS'!D21+'SEMI&amp;BUS'!D21</f>
        <v>0</v>
      </c>
      <c r="E22" s="1">
        <f>CARS!E21+'SINGLE UNITS'!E21+'SEMI&amp;BUS'!E21</f>
        <v>0</v>
      </c>
      <c r="F22" s="1">
        <f>CARS!F21+'SINGLE UNITS'!F21+'SEMI&amp;BUS'!F21</f>
        <v>0</v>
      </c>
      <c r="G22" s="1">
        <f>CARS!G21+'SINGLE UNITS'!G21+'SEMI&amp;BUS'!G21</f>
        <v>0</v>
      </c>
      <c r="H22" s="1">
        <f>CARS!H21+'SINGLE UNITS'!H21+'SEMI&amp;BUS'!H21</f>
        <v>0</v>
      </c>
      <c r="I22" s="1">
        <f>CARS!I21+'SINGLE UNITS'!I21+'SEMI&amp;BUS'!I21</f>
        <v>0</v>
      </c>
      <c r="J22" s="1">
        <f>CARS!J21+'SINGLE UNITS'!J21+'SEMI&amp;BUS'!J21</f>
        <v>0</v>
      </c>
      <c r="K22" s="1">
        <f>CARS!K21+'SINGLE UNITS'!K21+'SEMI&amp;BUS'!K21</f>
        <v>0</v>
      </c>
      <c r="L22" s="1">
        <f>CARS!L21+'SINGLE UNITS'!L21+'SEMI&amp;BUS'!L21</f>
        <v>0</v>
      </c>
      <c r="M22" s="1">
        <f>CARS!M21+'SINGLE UNITS'!M21+'SEMI&amp;BUS'!M21</f>
        <v>0</v>
      </c>
      <c r="N22" s="1">
        <f>CARS!N21+'SINGLE UNITS'!N21+'SEMI&amp;BUS'!N21</f>
        <v>0</v>
      </c>
      <c r="O22" s="1">
        <f>CARS!O21+'SINGLE UNITS'!O21+'SEMI&amp;BUS'!O21</f>
        <v>0</v>
      </c>
      <c r="P22" s="1">
        <f>CARS!P21+'SINGLE UNITS'!P21+'SEMI&amp;BUS'!P21</f>
        <v>0</v>
      </c>
      <c r="Q22" s="1">
        <f>CARS!Q21+'SINGLE UNITS'!Q21+'SEMI&amp;BUS'!Q21</f>
        <v>0</v>
      </c>
      <c r="S22" t="s">
        <v>18</v>
      </c>
      <c r="T22" s="7"/>
      <c r="U22" s="7"/>
      <c r="V22" s="11"/>
      <c r="W22" s="2"/>
      <c r="X22" s="5"/>
      <c r="Y22" s="5"/>
      <c r="Z22" s="6"/>
      <c r="AA22" s="2"/>
      <c r="AB22" s="11"/>
      <c r="AC22" s="11"/>
      <c r="AD22" s="7"/>
      <c r="AE22" s="2"/>
      <c r="AF22" s="6"/>
      <c r="AG22" s="6"/>
      <c r="AH22" s="5"/>
      <c r="AI22" s="2"/>
      <c r="AL22">
        <f t="shared" si="4"/>
        <v>0</v>
      </c>
      <c r="AO22">
        <f t="shared" si="1"/>
        <v>0</v>
      </c>
      <c r="AR22">
        <f t="shared" si="2"/>
        <v>0</v>
      </c>
      <c r="AU22">
        <f t="shared" si="3"/>
        <v>0</v>
      </c>
      <c r="AY22" s="14" t="str">
        <f>$S$37</f>
        <v>01:00 PM</v>
      </c>
      <c r="AZ22" s="15" t="s">
        <v>63</v>
      </c>
      <c r="BA22">
        <f>$AM$37</f>
        <v>0</v>
      </c>
      <c r="BB22">
        <f>$AP$37</f>
        <v>0</v>
      </c>
      <c r="BC22">
        <f>$AS$37</f>
        <v>0</v>
      </c>
      <c r="BD22">
        <f>$AV$37</f>
        <v>0</v>
      </c>
      <c r="BE22">
        <v>50000</v>
      </c>
      <c r="BF22">
        <v>100000</v>
      </c>
      <c r="BG22">
        <v>150000</v>
      </c>
      <c r="BH22">
        <v>300000</v>
      </c>
      <c r="BJ22" s="1">
        <f>IF('East &amp; West LT'!$F$9=1,'All Veh.'!BE22,'All Veh.'!BF22)</f>
        <v>100000</v>
      </c>
      <c r="BK22" s="1">
        <f>IF('East &amp; West LT'!$F$9=1,'All Veh.'!BG22,'All Veh.'!BH22)</f>
        <v>300000</v>
      </c>
      <c r="BL22" s="1">
        <f>IF('East &amp; West LT'!$F$16=1,'All Veh.'!BE22,'All Veh.'!BF22)</f>
        <v>100000</v>
      </c>
      <c r="BM22" s="1">
        <f>IF('East &amp; West LT'!$F$16=1,'All Veh.'!BG22,'All Veh.'!BH22)</f>
        <v>300000</v>
      </c>
      <c r="BN22" s="1">
        <f>IF('North &amp; South LT'!$F$9=1,'All Veh.'!BE22,'All Veh.'!BF22)</f>
        <v>100000</v>
      </c>
      <c r="BO22" s="1">
        <f>IF('North &amp; South LT'!$F$9=1,'All Veh.'!BG22,'All Veh.'!BH22)</f>
        <v>300000</v>
      </c>
      <c r="BP22" s="1">
        <f>IF('North &amp; South LT'!$F$16=1,'All Veh.'!BE22,'All Veh.'!BF22)</f>
        <v>100000</v>
      </c>
      <c r="BQ22" s="1">
        <f>IF('North &amp; South LT'!$F$16=1,'All Veh.'!BG22,'All Veh.'!BH22)</f>
        <v>300000</v>
      </c>
    </row>
    <row r="23" spans="1:69" x14ac:dyDescent="0.25">
      <c r="A23" t="s">
        <v>18</v>
      </c>
      <c r="B23" s="1">
        <f>CARS!B22+'SINGLE UNITS'!B22+'SEMI&amp;BUS'!B22</f>
        <v>0</v>
      </c>
      <c r="C23" s="1">
        <f>CARS!C22+'SINGLE UNITS'!C22+'SEMI&amp;BUS'!C22</f>
        <v>0</v>
      </c>
      <c r="D23" s="1">
        <f>CARS!D22+'SINGLE UNITS'!D22+'SEMI&amp;BUS'!D22</f>
        <v>0</v>
      </c>
      <c r="E23" s="1">
        <f>CARS!E22+'SINGLE UNITS'!E22+'SEMI&amp;BUS'!E22</f>
        <v>0</v>
      </c>
      <c r="F23" s="1">
        <f>CARS!F22+'SINGLE UNITS'!F22+'SEMI&amp;BUS'!F22</f>
        <v>0</v>
      </c>
      <c r="G23" s="1">
        <f>CARS!G22+'SINGLE UNITS'!G22+'SEMI&amp;BUS'!G22</f>
        <v>0</v>
      </c>
      <c r="H23" s="1">
        <f>CARS!H22+'SINGLE UNITS'!H22+'SEMI&amp;BUS'!H22</f>
        <v>0</v>
      </c>
      <c r="I23" s="1">
        <f>CARS!I22+'SINGLE UNITS'!I22+'SEMI&amp;BUS'!I22</f>
        <v>0</v>
      </c>
      <c r="J23" s="1">
        <f>CARS!J22+'SINGLE UNITS'!J22+'SEMI&amp;BUS'!J22</f>
        <v>0</v>
      </c>
      <c r="K23" s="1">
        <f>CARS!K22+'SINGLE UNITS'!K22+'SEMI&amp;BUS'!K22</f>
        <v>0</v>
      </c>
      <c r="L23" s="1">
        <f>CARS!L22+'SINGLE UNITS'!L22+'SEMI&amp;BUS'!L22</f>
        <v>0</v>
      </c>
      <c r="M23" s="1">
        <f>CARS!M22+'SINGLE UNITS'!M22+'SEMI&amp;BUS'!M22</f>
        <v>0</v>
      </c>
      <c r="N23" s="1">
        <f>CARS!N22+'SINGLE UNITS'!N22+'SEMI&amp;BUS'!N22</f>
        <v>0</v>
      </c>
      <c r="O23" s="1">
        <f>CARS!O22+'SINGLE UNITS'!O22+'SEMI&amp;BUS'!O22</f>
        <v>0</v>
      </c>
      <c r="P23" s="1">
        <f>CARS!P22+'SINGLE UNITS'!P22+'SEMI&amp;BUS'!P22</f>
        <v>0</v>
      </c>
      <c r="Q23" s="1">
        <f>CARS!Q22+'SINGLE UNITS'!Q22+'SEMI&amp;BUS'!Q22</f>
        <v>0</v>
      </c>
      <c r="S23" t="s">
        <v>19</v>
      </c>
      <c r="T23" s="7"/>
      <c r="U23" s="7"/>
      <c r="V23" s="11"/>
      <c r="W23" s="2"/>
      <c r="X23" s="5"/>
      <c r="Y23" s="5"/>
      <c r="Z23" s="6"/>
      <c r="AA23" s="2"/>
      <c r="AB23" s="11"/>
      <c r="AC23" s="11"/>
      <c r="AD23" s="7"/>
      <c r="AE23" s="2"/>
      <c r="AF23" s="6"/>
      <c r="AG23" s="6"/>
      <c r="AH23" s="5"/>
      <c r="AI23" s="2"/>
      <c r="AL23">
        <f t="shared" si="4"/>
        <v>0</v>
      </c>
      <c r="AO23">
        <f t="shared" si="1"/>
        <v>0</v>
      </c>
      <c r="AR23">
        <f t="shared" si="2"/>
        <v>0</v>
      </c>
      <c r="AU23">
        <f t="shared" si="3"/>
        <v>0</v>
      </c>
      <c r="AY23" s="14" t="str">
        <f>$S$41</f>
        <v>02:00 PM</v>
      </c>
      <c r="AZ23" s="15" t="s">
        <v>65</v>
      </c>
      <c r="BA23">
        <f>$AM$41</f>
        <v>0</v>
      </c>
      <c r="BB23">
        <f>$AP$41</f>
        <v>0</v>
      </c>
      <c r="BC23">
        <f>$AS$41</f>
        <v>0</v>
      </c>
      <c r="BD23">
        <f>$AV$41</f>
        <v>0</v>
      </c>
      <c r="BE23">
        <v>50000</v>
      </c>
      <c r="BF23">
        <v>100000</v>
      </c>
      <c r="BG23">
        <v>150000</v>
      </c>
      <c r="BH23">
        <v>300000</v>
      </c>
      <c r="BJ23" s="1">
        <f>IF('East &amp; West LT'!$F$9=1,'All Veh.'!BE23,'All Veh.'!BF23)</f>
        <v>100000</v>
      </c>
      <c r="BK23" s="1">
        <f>IF('East &amp; West LT'!$F$9=1,'All Veh.'!BG23,'All Veh.'!BH23)</f>
        <v>300000</v>
      </c>
      <c r="BL23" s="1">
        <f>IF('East &amp; West LT'!$F$16=1,'All Veh.'!BE23,'All Veh.'!BF23)</f>
        <v>100000</v>
      </c>
      <c r="BM23" s="1">
        <f>IF('East &amp; West LT'!$F$16=1,'All Veh.'!BG23,'All Veh.'!BH23)</f>
        <v>300000</v>
      </c>
      <c r="BN23" s="1">
        <f>IF('North &amp; South LT'!$F$9=1,'All Veh.'!BE23,'All Veh.'!BF23)</f>
        <v>100000</v>
      </c>
      <c r="BO23" s="1">
        <f>IF('North &amp; South LT'!$F$9=1,'All Veh.'!BG23,'All Veh.'!BH23)</f>
        <v>300000</v>
      </c>
      <c r="BP23" s="1">
        <f>IF('North &amp; South LT'!$F$16=1,'All Veh.'!BE23,'All Veh.'!BF23)</f>
        <v>100000</v>
      </c>
      <c r="BQ23" s="1">
        <f>IF('North &amp; South LT'!$F$16=1,'All Veh.'!BG23,'All Veh.'!BH23)</f>
        <v>300000</v>
      </c>
    </row>
    <row r="24" spans="1:69" x14ac:dyDescent="0.25">
      <c r="A24" t="s">
        <v>19</v>
      </c>
      <c r="B24" s="1">
        <f>CARS!B23+'SINGLE UNITS'!B23+'SEMI&amp;BUS'!B23</f>
        <v>0</v>
      </c>
      <c r="C24" s="1">
        <f>CARS!C23+'SINGLE UNITS'!C23+'SEMI&amp;BUS'!C23</f>
        <v>0</v>
      </c>
      <c r="D24" s="1">
        <f>CARS!D23+'SINGLE UNITS'!D23+'SEMI&amp;BUS'!D23</f>
        <v>0</v>
      </c>
      <c r="E24" s="1">
        <f>CARS!E23+'SINGLE UNITS'!E23+'SEMI&amp;BUS'!E23</f>
        <v>0</v>
      </c>
      <c r="F24" s="1">
        <f>CARS!F23+'SINGLE UNITS'!F23+'SEMI&amp;BUS'!F23</f>
        <v>0</v>
      </c>
      <c r="G24" s="1">
        <f>CARS!G23+'SINGLE UNITS'!G23+'SEMI&amp;BUS'!G23</f>
        <v>0</v>
      </c>
      <c r="H24" s="1">
        <f>CARS!H23+'SINGLE UNITS'!H23+'SEMI&amp;BUS'!H23</f>
        <v>0</v>
      </c>
      <c r="I24" s="1">
        <f>CARS!I23+'SINGLE UNITS'!I23+'SEMI&amp;BUS'!I23</f>
        <v>0</v>
      </c>
      <c r="J24" s="1">
        <f>CARS!J23+'SINGLE UNITS'!J23+'SEMI&amp;BUS'!J23</f>
        <v>0</v>
      </c>
      <c r="K24" s="1">
        <f>CARS!K23+'SINGLE UNITS'!K23+'SEMI&amp;BUS'!K23</f>
        <v>0</v>
      </c>
      <c r="L24" s="1">
        <f>CARS!L23+'SINGLE UNITS'!L23+'SEMI&amp;BUS'!L23</f>
        <v>0</v>
      </c>
      <c r="M24" s="1">
        <f>CARS!M23+'SINGLE UNITS'!M23+'SEMI&amp;BUS'!M23</f>
        <v>0</v>
      </c>
      <c r="N24" s="1">
        <f>CARS!N23+'SINGLE UNITS'!N23+'SEMI&amp;BUS'!N23</f>
        <v>0</v>
      </c>
      <c r="O24" s="1">
        <f>CARS!O23+'SINGLE UNITS'!O23+'SEMI&amp;BUS'!O23</f>
        <v>0</v>
      </c>
      <c r="P24" s="1">
        <f>CARS!P23+'SINGLE UNITS'!P23+'SEMI&amp;BUS'!P23</f>
        <v>0</v>
      </c>
      <c r="Q24" s="1">
        <f>CARS!Q23+'SINGLE UNITS'!Q23+'SEMI&amp;BUS'!Q23</f>
        <v>0</v>
      </c>
      <c r="S24" t="s">
        <v>20</v>
      </c>
      <c r="T24" s="7"/>
      <c r="U24" s="7"/>
      <c r="V24" s="11"/>
      <c r="W24" s="2"/>
      <c r="X24" s="5"/>
      <c r="Y24" s="5"/>
      <c r="Z24" s="6"/>
      <c r="AA24" s="2"/>
      <c r="AB24" s="11"/>
      <c r="AC24" s="11"/>
      <c r="AD24" s="7"/>
      <c r="AE24" s="2"/>
      <c r="AF24" s="6"/>
      <c r="AG24" s="6"/>
      <c r="AH24" s="5"/>
      <c r="AI24" s="2"/>
      <c r="AL24">
        <f t="shared" si="4"/>
        <v>0</v>
      </c>
      <c r="AO24">
        <f t="shared" si="1"/>
        <v>0</v>
      </c>
      <c r="AR24">
        <f t="shared" si="2"/>
        <v>0</v>
      </c>
      <c r="AU24">
        <f t="shared" si="3"/>
        <v>0</v>
      </c>
      <c r="AY24" s="14" t="str">
        <f>$S$45</f>
        <v>03:00 PM</v>
      </c>
      <c r="AZ24" s="15" t="s">
        <v>66</v>
      </c>
      <c r="BA24">
        <f>$AM$45</f>
        <v>0</v>
      </c>
      <c r="BB24">
        <f>$AP$45</f>
        <v>0</v>
      </c>
      <c r="BC24">
        <f>$AS$45</f>
        <v>0</v>
      </c>
      <c r="BD24">
        <f>$AV$45</f>
        <v>0</v>
      </c>
      <c r="BE24">
        <v>50000</v>
      </c>
      <c r="BF24">
        <v>100000</v>
      </c>
      <c r="BG24">
        <v>150000</v>
      </c>
      <c r="BH24">
        <v>300000</v>
      </c>
      <c r="BJ24" s="1">
        <f>IF('East &amp; West LT'!$F$9=1,'All Veh.'!BE24,'All Veh.'!BF24)</f>
        <v>100000</v>
      </c>
      <c r="BK24" s="1">
        <f>IF('East &amp; West LT'!$F$9=1,'All Veh.'!BG24,'All Veh.'!BH24)</f>
        <v>300000</v>
      </c>
      <c r="BL24" s="1">
        <f>IF('East &amp; West LT'!$F$16=1,'All Veh.'!BE24,'All Veh.'!BF24)</f>
        <v>100000</v>
      </c>
      <c r="BM24" s="1">
        <f>IF('East &amp; West LT'!$F$16=1,'All Veh.'!BG24,'All Veh.'!BH24)</f>
        <v>300000</v>
      </c>
      <c r="BN24" s="1">
        <f>IF('North &amp; South LT'!$F$9=1,'All Veh.'!BE24,'All Veh.'!BF24)</f>
        <v>100000</v>
      </c>
      <c r="BO24" s="1">
        <f>IF('North &amp; South LT'!$F$9=1,'All Veh.'!BG24,'All Veh.'!BH24)</f>
        <v>300000</v>
      </c>
      <c r="BP24" s="1">
        <f>IF('North &amp; South LT'!$F$16=1,'All Veh.'!BE24,'All Veh.'!BF24)</f>
        <v>100000</v>
      </c>
      <c r="BQ24" s="1">
        <f>IF('North &amp; South LT'!$F$16=1,'All Veh.'!BG24,'All Veh.'!BH24)</f>
        <v>300000</v>
      </c>
    </row>
    <row r="25" spans="1:69" x14ac:dyDescent="0.25">
      <c r="A25" t="s">
        <v>20</v>
      </c>
      <c r="B25" s="1">
        <f>CARS!B24+'SINGLE UNITS'!B24+'SEMI&amp;BUS'!B24</f>
        <v>0</v>
      </c>
      <c r="C25" s="1">
        <f>CARS!C24+'SINGLE UNITS'!C24+'SEMI&amp;BUS'!C24</f>
        <v>0</v>
      </c>
      <c r="D25" s="1">
        <f>CARS!D24+'SINGLE UNITS'!D24+'SEMI&amp;BUS'!D24</f>
        <v>0</v>
      </c>
      <c r="E25" s="1">
        <f>CARS!E24+'SINGLE UNITS'!E24+'SEMI&amp;BUS'!E24</f>
        <v>0</v>
      </c>
      <c r="F25" s="1">
        <f>CARS!F24+'SINGLE UNITS'!F24+'SEMI&amp;BUS'!F24</f>
        <v>0</v>
      </c>
      <c r="G25" s="1">
        <f>CARS!G24+'SINGLE UNITS'!G24+'SEMI&amp;BUS'!G24</f>
        <v>0</v>
      </c>
      <c r="H25" s="1">
        <f>CARS!H24+'SINGLE UNITS'!H24+'SEMI&amp;BUS'!H24</f>
        <v>0</v>
      </c>
      <c r="I25" s="1">
        <f>CARS!I24+'SINGLE UNITS'!I24+'SEMI&amp;BUS'!I24</f>
        <v>0</v>
      </c>
      <c r="J25" s="1">
        <f>CARS!J24+'SINGLE UNITS'!J24+'SEMI&amp;BUS'!J24</f>
        <v>0</v>
      </c>
      <c r="K25" s="1">
        <f>CARS!K24+'SINGLE UNITS'!K24+'SEMI&amp;BUS'!K24</f>
        <v>0</v>
      </c>
      <c r="L25" s="1">
        <f>CARS!L24+'SINGLE UNITS'!L24+'SEMI&amp;BUS'!L24</f>
        <v>0</v>
      </c>
      <c r="M25" s="1">
        <f>CARS!M24+'SINGLE UNITS'!M24+'SEMI&amp;BUS'!M24</f>
        <v>0</v>
      </c>
      <c r="N25" s="1">
        <f>CARS!N24+'SINGLE UNITS'!N24+'SEMI&amp;BUS'!N24</f>
        <v>0</v>
      </c>
      <c r="O25" s="1">
        <f>CARS!O24+'SINGLE UNITS'!O24+'SEMI&amp;BUS'!O24</f>
        <v>0</v>
      </c>
      <c r="P25" s="1">
        <f>CARS!P24+'SINGLE UNITS'!P24+'SEMI&amp;BUS'!P24</f>
        <v>0</v>
      </c>
      <c r="Q25" s="1">
        <f>CARS!Q24+'SINGLE UNITS'!Q24+'SEMI&amp;BUS'!Q24</f>
        <v>0</v>
      </c>
      <c r="S25" t="s">
        <v>21</v>
      </c>
      <c r="T25" s="7">
        <f t="shared" ref="T25:AI25" si="6">SUM(B22:B25)</f>
        <v>0</v>
      </c>
      <c r="U25" s="7">
        <f t="shared" si="6"/>
        <v>0</v>
      </c>
      <c r="V25" s="11">
        <f t="shared" si="6"/>
        <v>0</v>
      </c>
      <c r="W25" s="2">
        <f t="shared" si="6"/>
        <v>0</v>
      </c>
      <c r="X25" s="5">
        <f t="shared" si="6"/>
        <v>0</v>
      </c>
      <c r="Y25" s="5">
        <f t="shared" si="6"/>
        <v>0</v>
      </c>
      <c r="Z25" s="6">
        <f t="shared" si="6"/>
        <v>0</v>
      </c>
      <c r="AA25" s="2">
        <f t="shared" si="6"/>
        <v>0</v>
      </c>
      <c r="AB25" s="11">
        <f t="shared" si="6"/>
        <v>0</v>
      </c>
      <c r="AC25" s="11">
        <f t="shared" si="6"/>
        <v>0</v>
      </c>
      <c r="AD25" s="7">
        <f t="shared" si="6"/>
        <v>0</v>
      </c>
      <c r="AE25" s="2">
        <f t="shared" si="6"/>
        <v>0</v>
      </c>
      <c r="AF25" s="6">
        <f t="shared" si="6"/>
        <v>0</v>
      </c>
      <c r="AG25" s="6">
        <f t="shared" si="6"/>
        <v>0</v>
      </c>
      <c r="AH25" s="5">
        <f t="shared" si="6"/>
        <v>0</v>
      </c>
      <c r="AI25" s="2">
        <f t="shared" si="6"/>
        <v>0</v>
      </c>
      <c r="AL25">
        <f t="shared" si="4"/>
        <v>0</v>
      </c>
      <c r="AM25">
        <f>MAX(AL22:AL25)</f>
        <v>0</v>
      </c>
      <c r="AO25">
        <f t="shared" si="1"/>
        <v>0</v>
      </c>
      <c r="AP25">
        <f>MAX(AO22:AO25)</f>
        <v>0</v>
      </c>
      <c r="AR25">
        <f t="shared" si="2"/>
        <v>0</v>
      </c>
      <c r="AS25">
        <f>MAX(AR22:AR25)</f>
        <v>0</v>
      </c>
      <c r="AU25">
        <f t="shared" si="3"/>
        <v>0</v>
      </c>
      <c r="AV25">
        <f>MAX(AU22:AU25)</f>
        <v>0</v>
      </c>
      <c r="AY25" s="14" t="str">
        <f>$S$49</f>
        <v>04:00 PM</v>
      </c>
      <c r="AZ25" s="15" t="s">
        <v>67</v>
      </c>
      <c r="BA25">
        <f>$AM$49</f>
        <v>0</v>
      </c>
      <c r="BB25">
        <f>$AP$49</f>
        <v>0</v>
      </c>
      <c r="BC25">
        <f>$AS$49</f>
        <v>0</v>
      </c>
      <c r="BD25">
        <f>$AV$49</f>
        <v>0</v>
      </c>
      <c r="BE25">
        <v>50000</v>
      </c>
      <c r="BF25">
        <v>100000</v>
      </c>
      <c r="BG25">
        <v>150000</v>
      </c>
      <c r="BH25">
        <v>300000</v>
      </c>
      <c r="BJ25" s="1">
        <f>IF('East &amp; West LT'!$F$9=1,'All Veh.'!BE25,'All Veh.'!BF25)</f>
        <v>100000</v>
      </c>
      <c r="BK25" s="1">
        <f>IF('East &amp; West LT'!$F$9=1,'All Veh.'!BG25,'All Veh.'!BH25)</f>
        <v>300000</v>
      </c>
      <c r="BL25" s="1">
        <f>IF('East &amp; West LT'!$F$16=1,'All Veh.'!BE25,'All Veh.'!BF25)</f>
        <v>100000</v>
      </c>
      <c r="BM25" s="1">
        <f>IF('East &amp; West LT'!$F$16=1,'All Veh.'!BG25,'All Veh.'!BH25)</f>
        <v>300000</v>
      </c>
      <c r="BN25" s="1">
        <f>IF('North &amp; South LT'!$F$9=1,'All Veh.'!BE25,'All Veh.'!BF25)</f>
        <v>100000</v>
      </c>
      <c r="BO25" s="1">
        <f>IF('North &amp; South LT'!$F$9=1,'All Veh.'!BG25,'All Veh.'!BH25)</f>
        <v>300000</v>
      </c>
      <c r="BP25" s="1">
        <f>IF('North &amp; South LT'!$F$16=1,'All Veh.'!BE25,'All Veh.'!BF25)</f>
        <v>100000</v>
      </c>
      <c r="BQ25" s="1">
        <f>IF('North &amp; South LT'!$F$16=1,'All Veh.'!BG25,'All Veh.'!BH25)</f>
        <v>300000</v>
      </c>
    </row>
    <row r="26" spans="1:69" x14ac:dyDescent="0.25">
      <c r="A26" t="s">
        <v>21</v>
      </c>
      <c r="B26" s="1">
        <f>CARS!B25+'SINGLE UNITS'!B25+'SEMI&amp;BUS'!B25</f>
        <v>0</v>
      </c>
      <c r="C26" s="1">
        <f>CARS!C25+'SINGLE UNITS'!C25+'SEMI&amp;BUS'!C25</f>
        <v>0</v>
      </c>
      <c r="D26" s="1">
        <f>CARS!D25+'SINGLE UNITS'!D25+'SEMI&amp;BUS'!D25</f>
        <v>0</v>
      </c>
      <c r="E26" s="1">
        <f>CARS!E25+'SINGLE UNITS'!E25+'SEMI&amp;BUS'!E25</f>
        <v>0</v>
      </c>
      <c r="F26" s="1">
        <f>CARS!F25+'SINGLE UNITS'!F25+'SEMI&amp;BUS'!F25</f>
        <v>0</v>
      </c>
      <c r="G26" s="1">
        <f>CARS!G25+'SINGLE UNITS'!G25+'SEMI&amp;BUS'!G25</f>
        <v>0</v>
      </c>
      <c r="H26" s="1">
        <f>CARS!H25+'SINGLE UNITS'!H25+'SEMI&amp;BUS'!H25</f>
        <v>0</v>
      </c>
      <c r="I26" s="1">
        <f>CARS!I25+'SINGLE UNITS'!I25+'SEMI&amp;BUS'!I25</f>
        <v>0</v>
      </c>
      <c r="J26" s="1">
        <f>CARS!J25+'SINGLE UNITS'!J25+'SEMI&amp;BUS'!J25</f>
        <v>0</v>
      </c>
      <c r="K26" s="1">
        <f>CARS!K25+'SINGLE UNITS'!K25+'SEMI&amp;BUS'!K25</f>
        <v>0</v>
      </c>
      <c r="L26" s="1">
        <f>CARS!L25+'SINGLE UNITS'!L25+'SEMI&amp;BUS'!L25</f>
        <v>0</v>
      </c>
      <c r="M26" s="1">
        <f>CARS!M25+'SINGLE UNITS'!M25+'SEMI&amp;BUS'!M25</f>
        <v>0</v>
      </c>
      <c r="N26" s="1">
        <f>CARS!N25+'SINGLE UNITS'!N25+'SEMI&amp;BUS'!N25</f>
        <v>0</v>
      </c>
      <c r="O26" s="1">
        <f>CARS!O25+'SINGLE UNITS'!O25+'SEMI&amp;BUS'!O25</f>
        <v>0</v>
      </c>
      <c r="P26" s="1">
        <f>CARS!P25+'SINGLE UNITS'!P25+'SEMI&amp;BUS'!P25</f>
        <v>0</v>
      </c>
      <c r="Q26" s="1">
        <f>CARS!Q25+'SINGLE UNITS'!Q25+'SEMI&amp;BUS'!Q25</f>
        <v>0</v>
      </c>
      <c r="S26" t="s">
        <v>22</v>
      </c>
      <c r="T26" s="7"/>
      <c r="U26" s="7"/>
      <c r="V26" s="11"/>
      <c r="W26" s="2"/>
      <c r="X26" s="5"/>
      <c r="Y26" s="5"/>
      <c r="Z26" s="6"/>
      <c r="AA26" s="2"/>
      <c r="AB26" s="11"/>
      <c r="AC26" s="11"/>
      <c r="AD26" s="7"/>
      <c r="AE26" s="2"/>
      <c r="AF26" s="6"/>
      <c r="AG26" s="6"/>
      <c r="AH26" s="5"/>
      <c r="AI26" s="2"/>
      <c r="AL26">
        <f t="shared" si="4"/>
        <v>0</v>
      </c>
      <c r="AO26">
        <f t="shared" si="1"/>
        <v>0</v>
      </c>
      <c r="AR26">
        <f t="shared" si="2"/>
        <v>0</v>
      </c>
      <c r="AU26">
        <f t="shared" si="3"/>
        <v>0</v>
      </c>
      <c r="AY26" s="14" t="str">
        <f>$S$53</f>
        <v>05:00 PM</v>
      </c>
      <c r="AZ26" s="15" t="s">
        <v>69</v>
      </c>
      <c r="BA26">
        <f>$AM$53</f>
        <v>0</v>
      </c>
      <c r="BB26">
        <f>$AP$53</f>
        <v>0</v>
      </c>
      <c r="BC26">
        <f>$AS$53</f>
        <v>0</v>
      </c>
      <c r="BD26">
        <f>$AV$53</f>
        <v>0</v>
      </c>
      <c r="BE26">
        <v>50000</v>
      </c>
      <c r="BF26">
        <v>100000</v>
      </c>
      <c r="BG26">
        <v>150000</v>
      </c>
      <c r="BH26">
        <v>300000</v>
      </c>
      <c r="BJ26" s="1">
        <f>IF('East &amp; West LT'!$F$9=1,'All Veh.'!BE26,'All Veh.'!BF26)</f>
        <v>100000</v>
      </c>
      <c r="BK26" s="1">
        <f>IF('East &amp; West LT'!$F$9=1,'All Veh.'!BG26,'All Veh.'!BH26)</f>
        <v>300000</v>
      </c>
      <c r="BL26" s="1">
        <f>IF('East &amp; West LT'!$F$16=1,'All Veh.'!BE26,'All Veh.'!BF26)</f>
        <v>100000</v>
      </c>
      <c r="BM26" s="1">
        <f>IF('East &amp; West LT'!$F$16=1,'All Veh.'!BG26,'All Veh.'!BH26)</f>
        <v>300000</v>
      </c>
      <c r="BN26" s="1">
        <f>IF('North &amp; South LT'!$F$9=1,'All Veh.'!BE26,'All Veh.'!BF26)</f>
        <v>100000</v>
      </c>
      <c r="BO26" s="1">
        <f>IF('North &amp; South LT'!$F$9=1,'All Veh.'!BG26,'All Veh.'!BH26)</f>
        <v>300000</v>
      </c>
      <c r="BP26" s="1">
        <f>IF('North &amp; South LT'!$F$16=1,'All Veh.'!BE26,'All Veh.'!BF26)</f>
        <v>100000</v>
      </c>
      <c r="BQ26" s="1">
        <f>IF('North &amp; South LT'!$F$16=1,'All Veh.'!BG26,'All Veh.'!BH26)</f>
        <v>300000</v>
      </c>
    </row>
    <row r="27" spans="1:69" x14ac:dyDescent="0.25">
      <c r="A27" t="s">
        <v>22</v>
      </c>
      <c r="B27" s="1">
        <f>CARS!B26+'SINGLE UNITS'!B26+'SEMI&amp;BUS'!B26</f>
        <v>0</v>
      </c>
      <c r="C27" s="1">
        <f>CARS!C26+'SINGLE UNITS'!C26+'SEMI&amp;BUS'!C26</f>
        <v>0</v>
      </c>
      <c r="D27" s="1">
        <f>CARS!D26+'SINGLE UNITS'!D26+'SEMI&amp;BUS'!D26</f>
        <v>0</v>
      </c>
      <c r="E27" s="1">
        <f>CARS!E26+'SINGLE UNITS'!E26+'SEMI&amp;BUS'!E26</f>
        <v>0</v>
      </c>
      <c r="F27" s="1">
        <f>CARS!F26+'SINGLE UNITS'!F26+'SEMI&amp;BUS'!F26</f>
        <v>0</v>
      </c>
      <c r="G27" s="1">
        <f>CARS!G26+'SINGLE UNITS'!G26+'SEMI&amp;BUS'!G26</f>
        <v>0</v>
      </c>
      <c r="H27" s="1">
        <f>CARS!H26+'SINGLE UNITS'!H26+'SEMI&amp;BUS'!H26</f>
        <v>0</v>
      </c>
      <c r="I27" s="1">
        <f>CARS!I26+'SINGLE UNITS'!I26+'SEMI&amp;BUS'!I26</f>
        <v>0</v>
      </c>
      <c r="J27" s="1">
        <f>CARS!J26+'SINGLE UNITS'!J26+'SEMI&amp;BUS'!J26</f>
        <v>0</v>
      </c>
      <c r="K27" s="1">
        <f>CARS!K26+'SINGLE UNITS'!K26+'SEMI&amp;BUS'!K26</f>
        <v>0</v>
      </c>
      <c r="L27" s="1">
        <f>CARS!L26+'SINGLE UNITS'!L26+'SEMI&amp;BUS'!L26</f>
        <v>0</v>
      </c>
      <c r="M27" s="1">
        <f>CARS!M26+'SINGLE UNITS'!M26+'SEMI&amp;BUS'!M26</f>
        <v>0</v>
      </c>
      <c r="N27" s="1">
        <f>CARS!N26+'SINGLE UNITS'!N26+'SEMI&amp;BUS'!N26</f>
        <v>0</v>
      </c>
      <c r="O27" s="1">
        <f>CARS!O26+'SINGLE UNITS'!O26+'SEMI&amp;BUS'!O26</f>
        <v>0</v>
      </c>
      <c r="P27" s="1">
        <f>CARS!P26+'SINGLE UNITS'!P26+'SEMI&amp;BUS'!P26</f>
        <v>0</v>
      </c>
      <c r="Q27" s="1">
        <f>CARS!Q26+'SINGLE UNITS'!Q26+'SEMI&amp;BUS'!Q26</f>
        <v>0</v>
      </c>
      <c r="S27" t="s">
        <v>23</v>
      </c>
      <c r="T27" s="7"/>
      <c r="U27" s="7"/>
      <c r="V27" s="11"/>
      <c r="W27" s="2"/>
      <c r="X27" s="5"/>
      <c r="Y27" s="5"/>
      <c r="Z27" s="6"/>
      <c r="AA27" s="2"/>
      <c r="AB27" s="11"/>
      <c r="AC27" s="11"/>
      <c r="AD27" s="7"/>
      <c r="AE27" s="2"/>
      <c r="AF27" s="6"/>
      <c r="AG27" s="6"/>
      <c r="AH27" s="5"/>
      <c r="AI27" s="2"/>
      <c r="AL27">
        <f t="shared" si="4"/>
        <v>0</v>
      </c>
      <c r="AO27">
        <f t="shared" si="1"/>
        <v>0</v>
      </c>
      <c r="AR27">
        <f t="shared" si="2"/>
        <v>0</v>
      </c>
      <c r="AU27">
        <f t="shared" si="3"/>
        <v>0</v>
      </c>
      <c r="AY27" s="14">
        <f>$S$57</f>
        <v>0.75</v>
      </c>
      <c r="AZ27" s="15" t="s">
        <v>68</v>
      </c>
      <c r="BA27">
        <f>$AM$57</f>
        <v>0</v>
      </c>
      <c r="BB27">
        <f>$AP$57</f>
        <v>0</v>
      </c>
      <c r="BC27">
        <f>$AS$57</f>
        <v>0</v>
      </c>
      <c r="BD27">
        <f>$AV$57</f>
        <v>0</v>
      </c>
      <c r="BE27">
        <v>50000</v>
      </c>
      <c r="BF27">
        <v>100000</v>
      </c>
      <c r="BG27">
        <v>150000</v>
      </c>
      <c r="BH27">
        <v>300000</v>
      </c>
      <c r="BJ27" s="1">
        <f>IF('East &amp; West LT'!$F$9=1,'All Veh.'!BE27,'All Veh.'!BF27)</f>
        <v>100000</v>
      </c>
      <c r="BK27" s="1">
        <f>IF('East &amp; West LT'!$F$9=1,'All Veh.'!BG27,'All Veh.'!BH27)</f>
        <v>300000</v>
      </c>
      <c r="BL27" s="1">
        <f>IF('East &amp; West LT'!$F$16=1,'All Veh.'!BE27,'All Veh.'!BF27)</f>
        <v>100000</v>
      </c>
      <c r="BM27" s="1">
        <f>IF('East &amp; West LT'!$F$16=1,'All Veh.'!BG27,'All Veh.'!BH27)</f>
        <v>300000</v>
      </c>
      <c r="BN27" s="1">
        <f>IF('North &amp; South LT'!$F$9=1,'All Veh.'!BE27,'All Veh.'!BF27)</f>
        <v>100000</v>
      </c>
      <c r="BO27" s="1">
        <f>IF('North &amp; South LT'!$F$9=1,'All Veh.'!BG27,'All Veh.'!BH27)</f>
        <v>300000</v>
      </c>
      <c r="BP27" s="1">
        <f>IF('North &amp; South LT'!$F$16=1,'All Veh.'!BE27,'All Veh.'!BF27)</f>
        <v>100000</v>
      </c>
      <c r="BQ27" s="1">
        <f>IF('North &amp; South LT'!$F$16=1,'All Veh.'!BG27,'All Veh.'!BH27)</f>
        <v>300000</v>
      </c>
    </row>
    <row r="28" spans="1:69" x14ac:dyDescent="0.25">
      <c r="A28" t="s">
        <v>23</v>
      </c>
      <c r="B28" s="1">
        <f>CARS!B27+'SINGLE UNITS'!B27+'SEMI&amp;BUS'!B27</f>
        <v>0</v>
      </c>
      <c r="C28" s="1">
        <f>CARS!C27+'SINGLE UNITS'!C27+'SEMI&amp;BUS'!C27</f>
        <v>0</v>
      </c>
      <c r="D28" s="1">
        <f>CARS!D27+'SINGLE UNITS'!D27+'SEMI&amp;BUS'!D27</f>
        <v>0</v>
      </c>
      <c r="E28" s="1">
        <f>CARS!E27+'SINGLE UNITS'!E27+'SEMI&amp;BUS'!E27</f>
        <v>0</v>
      </c>
      <c r="F28" s="1">
        <f>CARS!F27+'SINGLE UNITS'!F27+'SEMI&amp;BUS'!F27</f>
        <v>0</v>
      </c>
      <c r="G28" s="1">
        <f>CARS!G27+'SINGLE UNITS'!G27+'SEMI&amp;BUS'!G27</f>
        <v>0</v>
      </c>
      <c r="H28" s="1">
        <f>CARS!H27+'SINGLE UNITS'!H27+'SEMI&amp;BUS'!H27</f>
        <v>0</v>
      </c>
      <c r="I28" s="1">
        <f>CARS!I27+'SINGLE UNITS'!I27+'SEMI&amp;BUS'!I27</f>
        <v>0</v>
      </c>
      <c r="J28" s="1">
        <f>CARS!J27+'SINGLE UNITS'!J27+'SEMI&amp;BUS'!J27</f>
        <v>0</v>
      </c>
      <c r="K28" s="1">
        <f>CARS!K27+'SINGLE UNITS'!K27+'SEMI&amp;BUS'!K27</f>
        <v>0</v>
      </c>
      <c r="L28" s="1">
        <f>CARS!L27+'SINGLE UNITS'!L27+'SEMI&amp;BUS'!L27</f>
        <v>0</v>
      </c>
      <c r="M28" s="1">
        <f>CARS!M27+'SINGLE UNITS'!M27+'SEMI&amp;BUS'!M27</f>
        <v>0</v>
      </c>
      <c r="N28" s="1">
        <f>CARS!N27+'SINGLE UNITS'!N27+'SEMI&amp;BUS'!N27</f>
        <v>0</v>
      </c>
      <c r="O28" s="1">
        <f>CARS!O27+'SINGLE UNITS'!O27+'SEMI&amp;BUS'!O27</f>
        <v>0</v>
      </c>
      <c r="P28" s="1">
        <f>CARS!P27+'SINGLE UNITS'!P27+'SEMI&amp;BUS'!P27</f>
        <v>0</v>
      </c>
      <c r="Q28" s="1">
        <f>CARS!Q27+'SINGLE UNITS'!Q27+'SEMI&amp;BUS'!Q27</f>
        <v>0</v>
      </c>
      <c r="S28" t="s">
        <v>24</v>
      </c>
      <c r="T28" s="7"/>
      <c r="U28" s="7"/>
      <c r="V28" s="11"/>
      <c r="W28" s="2"/>
      <c r="X28" s="5"/>
      <c r="Y28" s="5"/>
      <c r="Z28" s="6"/>
      <c r="AA28" s="2"/>
      <c r="AB28" s="11"/>
      <c r="AC28" s="11"/>
      <c r="AD28" s="7"/>
      <c r="AE28" s="2"/>
      <c r="AF28" s="6"/>
      <c r="AG28" s="6"/>
      <c r="AH28" s="5"/>
      <c r="AI28" s="2"/>
      <c r="AL28">
        <f t="shared" si="4"/>
        <v>0</v>
      </c>
      <c r="AO28">
        <f t="shared" si="1"/>
        <v>0</v>
      </c>
      <c r="AR28">
        <f t="shared" si="2"/>
        <v>0</v>
      </c>
      <c r="AU28">
        <f t="shared" si="3"/>
        <v>0</v>
      </c>
    </row>
    <row r="29" spans="1:69" x14ac:dyDescent="0.25">
      <c r="A29" t="s">
        <v>24</v>
      </c>
      <c r="B29" s="1">
        <f>CARS!B28+'SINGLE UNITS'!B28+'SEMI&amp;BUS'!B28</f>
        <v>0</v>
      </c>
      <c r="C29" s="1">
        <f>CARS!C28+'SINGLE UNITS'!C28+'SEMI&amp;BUS'!C28</f>
        <v>0</v>
      </c>
      <c r="D29" s="1">
        <f>CARS!D28+'SINGLE UNITS'!D28+'SEMI&amp;BUS'!D28</f>
        <v>0</v>
      </c>
      <c r="E29" s="1">
        <f>CARS!E28+'SINGLE UNITS'!E28+'SEMI&amp;BUS'!E28</f>
        <v>0</v>
      </c>
      <c r="F29" s="1">
        <f>CARS!F28+'SINGLE UNITS'!F28+'SEMI&amp;BUS'!F28</f>
        <v>0</v>
      </c>
      <c r="G29" s="1">
        <f>CARS!G28+'SINGLE UNITS'!G28+'SEMI&amp;BUS'!G28</f>
        <v>0</v>
      </c>
      <c r="H29" s="1">
        <f>CARS!H28+'SINGLE UNITS'!H28+'SEMI&amp;BUS'!H28</f>
        <v>0</v>
      </c>
      <c r="I29" s="1">
        <f>CARS!I28+'SINGLE UNITS'!I28+'SEMI&amp;BUS'!I28</f>
        <v>0</v>
      </c>
      <c r="J29" s="1">
        <f>CARS!J28+'SINGLE UNITS'!J28+'SEMI&amp;BUS'!J28</f>
        <v>0</v>
      </c>
      <c r="K29" s="1">
        <f>CARS!K28+'SINGLE UNITS'!K28+'SEMI&amp;BUS'!K28</f>
        <v>0</v>
      </c>
      <c r="L29" s="1">
        <f>CARS!L28+'SINGLE UNITS'!L28+'SEMI&amp;BUS'!L28</f>
        <v>0</v>
      </c>
      <c r="M29" s="1">
        <f>CARS!M28+'SINGLE UNITS'!M28+'SEMI&amp;BUS'!M28</f>
        <v>0</v>
      </c>
      <c r="N29" s="1">
        <f>CARS!N28+'SINGLE UNITS'!N28+'SEMI&amp;BUS'!N28</f>
        <v>0</v>
      </c>
      <c r="O29" s="1">
        <f>CARS!O28+'SINGLE UNITS'!O28+'SEMI&amp;BUS'!O28</f>
        <v>0</v>
      </c>
      <c r="P29" s="1">
        <f>CARS!P28+'SINGLE UNITS'!P28+'SEMI&amp;BUS'!P28</f>
        <v>0</v>
      </c>
      <c r="Q29" s="1">
        <f>CARS!Q28+'SINGLE UNITS'!Q28+'SEMI&amp;BUS'!Q28</f>
        <v>0</v>
      </c>
      <c r="S29" t="s">
        <v>25</v>
      </c>
      <c r="T29" s="7">
        <f t="shared" ref="T29:AI29" si="7">SUM(B26:B29)</f>
        <v>0</v>
      </c>
      <c r="U29" s="7">
        <f t="shared" si="7"/>
        <v>0</v>
      </c>
      <c r="V29" s="11">
        <f t="shared" si="7"/>
        <v>0</v>
      </c>
      <c r="W29" s="2">
        <f t="shared" si="7"/>
        <v>0</v>
      </c>
      <c r="X29" s="5">
        <f t="shared" si="7"/>
        <v>0</v>
      </c>
      <c r="Y29" s="5">
        <f t="shared" si="7"/>
        <v>0</v>
      </c>
      <c r="Z29" s="6">
        <f t="shared" si="7"/>
        <v>0</v>
      </c>
      <c r="AA29" s="2">
        <f t="shared" si="7"/>
        <v>0</v>
      </c>
      <c r="AB29" s="11">
        <f t="shared" si="7"/>
        <v>0</v>
      </c>
      <c r="AC29" s="11">
        <f t="shared" si="7"/>
        <v>0</v>
      </c>
      <c r="AD29" s="7">
        <f t="shared" si="7"/>
        <v>0</v>
      </c>
      <c r="AE29" s="2">
        <f t="shared" si="7"/>
        <v>0</v>
      </c>
      <c r="AF29" s="6">
        <f t="shared" si="7"/>
        <v>0</v>
      </c>
      <c r="AG29" s="6">
        <f t="shared" si="7"/>
        <v>0</v>
      </c>
      <c r="AH29" s="5">
        <f t="shared" si="7"/>
        <v>0</v>
      </c>
      <c r="AI29" s="2">
        <f t="shared" si="7"/>
        <v>0</v>
      </c>
      <c r="AL29">
        <f t="shared" si="4"/>
        <v>0</v>
      </c>
      <c r="AM29">
        <f>MAX(AL26:AL29)</f>
        <v>0</v>
      </c>
      <c r="AO29">
        <f t="shared" si="1"/>
        <v>0</v>
      </c>
      <c r="AP29">
        <f>MAX(AO26:AO29)</f>
        <v>0</v>
      </c>
      <c r="AR29">
        <f t="shared" si="2"/>
        <v>0</v>
      </c>
      <c r="AS29">
        <f>MAX(AR26:AR29)</f>
        <v>0</v>
      </c>
      <c r="AU29">
        <f t="shared" si="3"/>
        <v>0</v>
      </c>
      <c r="AV29">
        <f>MAX(AU26:AU29)</f>
        <v>0</v>
      </c>
    </row>
    <row r="30" spans="1:69" x14ac:dyDescent="0.25">
      <c r="A30" t="s">
        <v>25</v>
      </c>
      <c r="B30" s="1">
        <f>CARS!B29+'SINGLE UNITS'!B29+'SEMI&amp;BUS'!B29</f>
        <v>0</v>
      </c>
      <c r="C30" s="1">
        <f>CARS!C29+'SINGLE UNITS'!C29+'SEMI&amp;BUS'!C29</f>
        <v>0</v>
      </c>
      <c r="D30" s="1">
        <f>CARS!D29+'SINGLE UNITS'!D29+'SEMI&amp;BUS'!D29</f>
        <v>0</v>
      </c>
      <c r="E30" s="1">
        <f>CARS!E29+'SINGLE UNITS'!E29+'SEMI&amp;BUS'!E29</f>
        <v>0</v>
      </c>
      <c r="F30" s="1">
        <f>CARS!F29+'SINGLE UNITS'!F29+'SEMI&amp;BUS'!F29</f>
        <v>0</v>
      </c>
      <c r="G30" s="1">
        <f>CARS!G29+'SINGLE UNITS'!G29+'SEMI&amp;BUS'!G29</f>
        <v>0</v>
      </c>
      <c r="H30" s="1">
        <f>CARS!H29+'SINGLE UNITS'!H29+'SEMI&amp;BUS'!H29</f>
        <v>0</v>
      </c>
      <c r="I30" s="1">
        <f>CARS!I29+'SINGLE UNITS'!I29+'SEMI&amp;BUS'!I29</f>
        <v>0</v>
      </c>
      <c r="J30" s="1">
        <f>CARS!J29+'SINGLE UNITS'!J29+'SEMI&amp;BUS'!J29</f>
        <v>0</v>
      </c>
      <c r="K30" s="1">
        <f>CARS!K29+'SINGLE UNITS'!K29+'SEMI&amp;BUS'!K29</f>
        <v>0</v>
      </c>
      <c r="L30" s="1">
        <f>CARS!L29+'SINGLE UNITS'!L29+'SEMI&amp;BUS'!L29</f>
        <v>0</v>
      </c>
      <c r="M30" s="1">
        <f>CARS!M29+'SINGLE UNITS'!M29+'SEMI&amp;BUS'!M29</f>
        <v>0</v>
      </c>
      <c r="N30" s="1">
        <f>CARS!N29+'SINGLE UNITS'!N29+'SEMI&amp;BUS'!N29</f>
        <v>0</v>
      </c>
      <c r="O30" s="1">
        <f>CARS!O29+'SINGLE UNITS'!O29+'SEMI&amp;BUS'!O29</f>
        <v>0</v>
      </c>
      <c r="P30" s="1">
        <f>CARS!P29+'SINGLE UNITS'!P29+'SEMI&amp;BUS'!P29</f>
        <v>0</v>
      </c>
      <c r="Q30" s="1">
        <f>CARS!Q29+'SINGLE UNITS'!Q29+'SEMI&amp;BUS'!Q29</f>
        <v>0</v>
      </c>
      <c r="S30" t="s">
        <v>26</v>
      </c>
      <c r="T30" s="7"/>
      <c r="U30" s="7"/>
      <c r="V30" s="11"/>
      <c r="W30" s="2"/>
      <c r="X30" s="5"/>
      <c r="Y30" s="5"/>
      <c r="Z30" s="6"/>
      <c r="AA30" s="2"/>
      <c r="AB30" s="11"/>
      <c r="AC30" s="11"/>
      <c r="AD30" s="7"/>
      <c r="AE30" s="2"/>
      <c r="AF30" s="6"/>
      <c r="AG30" s="6"/>
      <c r="AH30" s="5"/>
      <c r="AI30" s="2"/>
      <c r="AL30">
        <f t="shared" si="4"/>
        <v>0</v>
      </c>
      <c r="AO30">
        <f t="shared" si="1"/>
        <v>0</v>
      </c>
      <c r="AR30">
        <f t="shared" si="2"/>
        <v>0</v>
      </c>
      <c r="AU30">
        <f t="shared" si="3"/>
        <v>0</v>
      </c>
    </row>
    <row r="31" spans="1:69" x14ac:dyDescent="0.25">
      <c r="A31" t="s">
        <v>26</v>
      </c>
      <c r="B31" s="1">
        <f>CARS!B30+'SINGLE UNITS'!B30+'SEMI&amp;BUS'!B30</f>
        <v>0</v>
      </c>
      <c r="C31" s="1">
        <f>CARS!C30+'SINGLE UNITS'!C30+'SEMI&amp;BUS'!C30</f>
        <v>0</v>
      </c>
      <c r="D31" s="1">
        <f>CARS!D30+'SINGLE UNITS'!D30+'SEMI&amp;BUS'!D30</f>
        <v>0</v>
      </c>
      <c r="E31" s="1">
        <f>CARS!E30+'SINGLE UNITS'!E30+'SEMI&amp;BUS'!E30</f>
        <v>0</v>
      </c>
      <c r="F31" s="1">
        <f>CARS!F30+'SINGLE UNITS'!F30+'SEMI&amp;BUS'!F30</f>
        <v>0</v>
      </c>
      <c r="G31" s="1">
        <f>CARS!G30+'SINGLE UNITS'!G30+'SEMI&amp;BUS'!G30</f>
        <v>0</v>
      </c>
      <c r="H31" s="1">
        <f>CARS!H30+'SINGLE UNITS'!H30+'SEMI&amp;BUS'!H30</f>
        <v>0</v>
      </c>
      <c r="I31" s="1">
        <f>CARS!I30+'SINGLE UNITS'!I30+'SEMI&amp;BUS'!I30</f>
        <v>0</v>
      </c>
      <c r="J31" s="1">
        <f>CARS!J30+'SINGLE UNITS'!J30+'SEMI&amp;BUS'!J30</f>
        <v>0</v>
      </c>
      <c r="K31" s="1">
        <f>CARS!K30+'SINGLE UNITS'!K30+'SEMI&amp;BUS'!K30</f>
        <v>0</v>
      </c>
      <c r="L31" s="1">
        <f>CARS!L30+'SINGLE UNITS'!L30+'SEMI&amp;BUS'!L30</f>
        <v>0</v>
      </c>
      <c r="M31" s="1">
        <f>CARS!M30+'SINGLE UNITS'!M30+'SEMI&amp;BUS'!M30</f>
        <v>0</v>
      </c>
      <c r="N31" s="1">
        <f>CARS!N30+'SINGLE UNITS'!N30+'SEMI&amp;BUS'!N30</f>
        <v>0</v>
      </c>
      <c r="O31" s="1">
        <f>CARS!O30+'SINGLE UNITS'!O30+'SEMI&amp;BUS'!O30</f>
        <v>0</v>
      </c>
      <c r="P31" s="1">
        <f>CARS!P30+'SINGLE UNITS'!P30+'SEMI&amp;BUS'!P30</f>
        <v>0</v>
      </c>
      <c r="Q31" s="1">
        <f>CARS!Q30+'SINGLE UNITS'!Q30+'SEMI&amp;BUS'!Q30</f>
        <v>0</v>
      </c>
      <c r="S31" t="s">
        <v>27</v>
      </c>
      <c r="T31" s="7"/>
      <c r="U31" s="7"/>
      <c r="V31" s="11"/>
      <c r="W31" s="2"/>
      <c r="X31" s="5"/>
      <c r="Y31" s="5"/>
      <c r="Z31" s="6"/>
      <c r="AA31" s="2"/>
      <c r="AB31" s="11"/>
      <c r="AC31" s="11"/>
      <c r="AD31" s="7"/>
      <c r="AE31" s="2"/>
      <c r="AF31" s="6"/>
      <c r="AG31" s="6"/>
      <c r="AH31" s="5"/>
      <c r="AI31" s="2"/>
      <c r="AL31">
        <f t="shared" si="4"/>
        <v>0</v>
      </c>
      <c r="AO31">
        <f t="shared" si="1"/>
        <v>0</v>
      </c>
      <c r="AR31">
        <f t="shared" si="2"/>
        <v>0</v>
      </c>
      <c r="AU31">
        <f t="shared" si="3"/>
        <v>0</v>
      </c>
    </row>
    <row r="32" spans="1:69" x14ac:dyDescent="0.25">
      <c r="A32" t="s">
        <v>27</v>
      </c>
      <c r="B32" s="1">
        <f>CARS!B31+'SINGLE UNITS'!B31+'SEMI&amp;BUS'!B31</f>
        <v>0</v>
      </c>
      <c r="C32" s="1">
        <f>CARS!C31+'SINGLE UNITS'!C31+'SEMI&amp;BUS'!C31</f>
        <v>0</v>
      </c>
      <c r="D32" s="1">
        <f>CARS!D31+'SINGLE UNITS'!D31+'SEMI&amp;BUS'!D31</f>
        <v>0</v>
      </c>
      <c r="E32" s="1">
        <f>CARS!E31+'SINGLE UNITS'!E31+'SEMI&amp;BUS'!E31</f>
        <v>0</v>
      </c>
      <c r="F32" s="1">
        <f>CARS!F31+'SINGLE UNITS'!F31+'SEMI&amp;BUS'!F31</f>
        <v>0</v>
      </c>
      <c r="G32" s="1">
        <f>CARS!G31+'SINGLE UNITS'!G31+'SEMI&amp;BUS'!G31</f>
        <v>0</v>
      </c>
      <c r="H32" s="1">
        <f>CARS!H31+'SINGLE UNITS'!H31+'SEMI&amp;BUS'!H31</f>
        <v>0</v>
      </c>
      <c r="I32" s="1">
        <f>CARS!I31+'SINGLE UNITS'!I31+'SEMI&amp;BUS'!I31</f>
        <v>0</v>
      </c>
      <c r="J32" s="1">
        <f>CARS!J31+'SINGLE UNITS'!J31+'SEMI&amp;BUS'!J31</f>
        <v>0</v>
      </c>
      <c r="K32" s="1">
        <f>CARS!K31+'SINGLE UNITS'!K31+'SEMI&amp;BUS'!K31</f>
        <v>0</v>
      </c>
      <c r="L32" s="1">
        <f>CARS!L31+'SINGLE UNITS'!L31+'SEMI&amp;BUS'!L31</f>
        <v>0</v>
      </c>
      <c r="M32" s="1">
        <f>CARS!M31+'SINGLE UNITS'!M31+'SEMI&amp;BUS'!M31</f>
        <v>0</v>
      </c>
      <c r="N32" s="1">
        <f>CARS!N31+'SINGLE UNITS'!N31+'SEMI&amp;BUS'!N31</f>
        <v>0</v>
      </c>
      <c r="O32" s="1">
        <f>CARS!O31+'SINGLE UNITS'!O31+'SEMI&amp;BUS'!O31</f>
        <v>0</v>
      </c>
      <c r="P32" s="1">
        <f>CARS!P31+'SINGLE UNITS'!P31+'SEMI&amp;BUS'!P31</f>
        <v>0</v>
      </c>
      <c r="Q32" s="1">
        <f>CARS!Q31+'SINGLE UNITS'!Q31+'SEMI&amp;BUS'!Q31</f>
        <v>0</v>
      </c>
      <c r="S32" t="s">
        <v>28</v>
      </c>
      <c r="T32" s="7"/>
      <c r="U32" s="7"/>
      <c r="V32" s="11"/>
      <c r="W32" s="2"/>
      <c r="X32" s="5"/>
      <c r="Y32" s="5"/>
      <c r="Z32" s="6"/>
      <c r="AA32" s="2"/>
      <c r="AB32" s="11"/>
      <c r="AC32" s="11"/>
      <c r="AD32" s="7"/>
      <c r="AE32" s="2"/>
      <c r="AF32" s="6"/>
      <c r="AG32" s="6"/>
      <c r="AH32" s="5"/>
      <c r="AI32" s="2"/>
      <c r="AL32">
        <f t="shared" si="4"/>
        <v>0</v>
      </c>
      <c r="AO32">
        <f t="shared" si="1"/>
        <v>0</v>
      </c>
      <c r="AR32">
        <f t="shared" si="2"/>
        <v>0</v>
      </c>
      <c r="AU32">
        <f t="shared" si="3"/>
        <v>0</v>
      </c>
    </row>
    <row r="33" spans="1:48" x14ac:dyDescent="0.25">
      <c r="A33" t="s">
        <v>28</v>
      </c>
      <c r="B33" s="1">
        <f>CARS!B32+'SINGLE UNITS'!B32+'SEMI&amp;BUS'!B32</f>
        <v>0</v>
      </c>
      <c r="C33" s="1">
        <f>CARS!C32+'SINGLE UNITS'!C32+'SEMI&amp;BUS'!C32</f>
        <v>0</v>
      </c>
      <c r="D33" s="1">
        <f>CARS!D32+'SINGLE UNITS'!D32+'SEMI&amp;BUS'!D32</f>
        <v>0</v>
      </c>
      <c r="E33" s="1">
        <f>CARS!E32+'SINGLE UNITS'!E32+'SEMI&amp;BUS'!E32</f>
        <v>0</v>
      </c>
      <c r="F33" s="1">
        <f>CARS!F32+'SINGLE UNITS'!F32+'SEMI&amp;BUS'!F32</f>
        <v>0</v>
      </c>
      <c r="G33" s="1">
        <f>CARS!G32+'SINGLE UNITS'!G32+'SEMI&amp;BUS'!G32</f>
        <v>0</v>
      </c>
      <c r="H33" s="1">
        <f>CARS!H32+'SINGLE UNITS'!H32+'SEMI&amp;BUS'!H32</f>
        <v>0</v>
      </c>
      <c r="I33" s="1">
        <f>CARS!I32+'SINGLE UNITS'!I32+'SEMI&amp;BUS'!I32</f>
        <v>0</v>
      </c>
      <c r="J33" s="1">
        <f>CARS!J32+'SINGLE UNITS'!J32+'SEMI&amp;BUS'!J32</f>
        <v>0</v>
      </c>
      <c r="K33" s="1">
        <f>CARS!K32+'SINGLE UNITS'!K32+'SEMI&amp;BUS'!K32</f>
        <v>0</v>
      </c>
      <c r="L33" s="1">
        <f>CARS!L32+'SINGLE UNITS'!L32+'SEMI&amp;BUS'!L32</f>
        <v>0</v>
      </c>
      <c r="M33" s="1">
        <f>CARS!M32+'SINGLE UNITS'!M32+'SEMI&amp;BUS'!M32</f>
        <v>0</v>
      </c>
      <c r="N33" s="1">
        <f>CARS!N32+'SINGLE UNITS'!N32+'SEMI&amp;BUS'!N32</f>
        <v>0</v>
      </c>
      <c r="O33" s="1">
        <f>CARS!O32+'SINGLE UNITS'!O32+'SEMI&amp;BUS'!O32</f>
        <v>0</v>
      </c>
      <c r="P33" s="1">
        <f>CARS!P32+'SINGLE UNITS'!P32+'SEMI&amp;BUS'!P32</f>
        <v>0</v>
      </c>
      <c r="Q33" s="1">
        <f>CARS!Q32+'SINGLE UNITS'!Q32+'SEMI&amp;BUS'!Q32</f>
        <v>0</v>
      </c>
      <c r="S33" t="s">
        <v>29</v>
      </c>
      <c r="T33" s="7">
        <f t="shared" ref="T33:AI33" si="8">SUM(B30:B33)</f>
        <v>0</v>
      </c>
      <c r="U33" s="7">
        <f t="shared" si="8"/>
        <v>0</v>
      </c>
      <c r="V33" s="11">
        <f t="shared" si="8"/>
        <v>0</v>
      </c>
      <c r="W33" s="2">
        <f t="shared" si="8"/>
        <v>0</v>
      </c>
      <c r="X33" s="5">
        <f t="shared" si="8"/>
        <v>0</v>
      </c>
      <c r="Y33" s="5">
        <f t="shared" si="8"/>
        <v>0</v>
      </c>
      <c r="Z33" s="6">
        <f t="shared" si="8"/>
        <v>0</v>
      </c>
      <c r="AA33" s="2">
        <f t="shared" si="8"/>
        <v>0</v>
      </c>
      <c r="AB33" s="11">
        <f t="shared" si="8"/>
        <v>0</v>
      </c>
      <c r="AC33" s="11">
        <f t="shared" si="8"/>
        <v>0</v>
      </c>
      <c r="AD33" s="7">
        <f t="shared" si="8"/>
        <v>0</v>
      </c>
      <c r="AE33" s="2">
        <f t="shared" si="8"/>
        <v>0</v>
      </c>
      <c r="AF33" s="6">
        <f t="shared" si="8"/>
        <v>0</v>
      </c>
      <c r="AG33" s="6">
        <f t="shared" si="8"/>
        <v>0</v>
      </c>
      <c r="AH33" s="5">
        <f t="shared" si="8"/>
        <v>0</v>
      </c>
      <c r="AI33" s="2">
        <f t="shared" si="8"/>
        <v>0</v>
      </c>
      <c r="AL33">
        <f t="shared" si="4"/>
        <v>0</v>
      </c>
      <c r="AM33">
        <f>MAX(AL30:AL33)</f>
        <v>0</v>
      </c>
      <c r="AO33">
        <f t="shared" si="1"/>
        <v>0</v>
      </c>
      <c r="AP33">
        <f>MAX(AO30:AO33)</f>
        <v>0</v>
      </c>
      <c r="AR33">
        <f t="shared" si="2"/>
        <v>0</v>
      </c>
      <c r="AS33">
        <f>MAX(AR30:AR33)</f>
        <v>0</v>
      </c>
      <c r="AU33">
        <f t="shared" si="3"/>
        <v>0</v>
      </c>
      <c r="AV33">
        <f>MAX(AU30:AU33)</f>
        <v>0</v>
      </c>
    </row>
    <row r="34" spans="1:48" x14ac:dyDescent="0.25">
      <c r="A34" t="s">
        <v>29</v>
      </c>
      <c r="B34" s="1">
        <f>CARS!B33+'SINGLE UNITS'!B33+'SEMI&amp;BUS'!B33</f>
        <v>0</v>
      </c>
      <c r="C34" s="1">
        <f>CARS!C33+'SINGLE UNITS'!C33+'SEMI&amp;BUS'!C33</f>
        <v>0</v>
      </c>
      <c r="D34" s="1">
        <f>CARS!D33+'SINGLE UNITS'!D33+'SEMI&amp;BUS'!D33</f>
        <v>0</v>
      </c>
      <c r="E34" s="1">
        <f>CARS!E33+'SINGLE UNITS'!E33+'SEMI&amp;BUS'!E33</f>
        <v>0</v>
      </c>
      <c r="F34" s="1">
        <f>CARS!F33+'SINGLE UNITS'!F33+'SEMI&amp;BUS'!F33</f>
        <v>0</v>
      </c>
      <c r="G34" s="1">
        <f>CARS!G33+'SINGLE UNITS'!G33+'SEMI&amp;BUS'!G33</f>
        <v>0</v>
      </c>
      <c r="H34" s="1">
        <f>CARS!H33+'SINGLE UNITS'!H33+'SEMI&amp;BUS'!H33</f>
        <v>0</v>
      </c>
      <c r="I34" s="1">
        <f>CARS!I33+'SINGLE UNITS'!I33+'SEMI&amp;BUS'!I33</f>
        <v>0</v>
      </c>
      <c r="J34" s="1">
        <f>CARS!J33+'SINGLE UNITS'!J33+'SEMI&amp;BUS'!J33</f>
        <v>0</v>
      </c>
      <c r="K34" s="1">
        <f>CARS!K33+'SINGLE UNITS'!K33+'SEMI&amp;BUS'!K33</f>
        <v>0</v>
      </c>
      <c r="L34" s="1">
        <f>CARS!L33+'SINGLE UNITS'!L33+'SEMI&amp;BUS'!L33</f>
        <v>0</v>
      </c>
      <c r="M34" s="1">
        <f>CARS!M33+'SINGLE UNITS'!M33+'SEMI&amp;BUS'!M33</f>
        <v>0</v>
      </c>
      <c r="N34" s="1">
        <f>CARS!N33+'SINGLE UNITS'!N33+'SEMI&amp;BUS'!N33</f>
        <v>0</v>
      </c>
      <c r="O34" s="1">
        <f>CARS!O33+'SINGLE UNITS'!O33+'SEMI&amp;BUS'!O33</f>
        <v>0</v>
      </c>
      <c r="P34" s="1">
        <f>CARS!P33+'SINGLE UNITS'!P33+'SEMI&amp;BUS'!P33</f>
        <v>0</v>
      </c>
      <c r="Q34" s="1">
        <f>CARS!Q33+'SINGLE UNITS'!Q33+'SEMI&amp;BUS'!Q33</f>
        <v>0</v>
      </c>
      <c r="S34" t="s">
        <v>30</v>
      </c>
      <c r="T34" s="7"/>
      <c r="U34" s="7"/>
      <c r="V34" s="11"/>
      <c r="W34" s="2"/>
      <c r="X34" s="5"/>
      <c r="Y34" s="5"/>
      <c r="Z34" s="6"/>
      <c r="AA34" s="2"/>
      <c r="AB34" s="11"/>
      <c r="AC34" s="11"/>
      <c r="AD34" s="7"/>
      <c r="AE34" s="2"/>
      <c r="AF34" s="6"/>
      <c r="AG34" s="6"/>
      <c r="AH34" s="5"/>
      <c r="AI34" s="2"/>
      <c r="AL34">
        <f t="shared" si="4"/>
        <v>0</v>
      </c>
      <c r="AO34">
        <f t="shared" si="1"/>
        <v>0</v>
      </c>
      <c r="AR34">
        <f t="shared" si="2"/>
        <v>0</v>
      </c>
      <c r="AU34">
        <f t="shared" si="3"/>
        <v>0</v>
      </c>
    </row>
    <row r="35" spans="1:48" x14ac:dyDescent="0.25">
      <c r="A35" t="s">
        <v>30</v>
      </c>
      <c r="B35" s="1">
        <f>CARS!B34+'SINGLE UNITS'!B34+'SEMI&amp;BUS'!B34</f>
        <v>0</v>
      </c>
      <c r="C35" s="1">
        <f>CARS!C34+'SINGLE UNITS'!C34+'SEMI&amp;BUS'!C34</f>
        <v>0</v>
      </c>
      <c r="D35" s="1">
        <f>CARS!D34+'SINGLE UNITS'!D34+'SEMI&amp;BUS'!D34</f>
        <v>0</v>
      </c>
      <c r="E35" s="1">
        <f>CARS!E34+'SINGLE UNITS'!E34+'SEMI&amp;BUS'!E34</f>
        <v>0</v>
      </c>
      <c r="F35" s="1">
        <f>CARS!F34+'SINGLE UNITS'!F34+'SEMI&amp;BUS'!F34</f>
        <v>0</v>
      </c>
      <c r="G35" s="1">
        <f>CARS!G34+'SINGLE UNITS'!G34+'SEMI&amp;BUS'!G34</f>
        <v>0</v>
      </c>
      <c r="H35" s="1">
        <f>CARS!H34+'SINGLE UNITS'!H34+'SEMI&amp;BUS'!H34</f>
        <v>0</v>
      </c>
      <c r="I35" s="1">
        <f>CARS!I34+'SINGLE UNITS'!I34+'SEMI&amp;BUS'!I34</f>
        <v>0</v>
      </c>
      <c r="J35" s="1">
        <f>CARS!J34+'SINGLE UNITS'!J34+'SEMI&amp;BUS'!J34</f>
        <v>0</v>
      </c>
      <c r="K35" s="1">
        <f>CARS!K34+'SINGLE UNITS'!K34+'SEMI&amp;BUS'!K34</f>
        <v>0</v>
      </c>
      <c r="L35" s="1">
        <f>CARS!L34+'SINGLE UNITS'!L34+'SEMI&amp;BUS'!L34</f>
        <v>0</v>
      </c>
      <c r="M35" s="1">
        <f>CARS!M34+'SINGLE UNITS'!M34+'SEMI&amp;BUS'!M34</f>
        <v>0</v>
      </c>
      <c r="N35" s="1">
        <f>CARS!N34+'SINGLE UNITS'!N34+'SEMI&amp;BUS'!N34</f>
        <v>0</v>
      </c>
      <c r="O35" s="1">
        <f>CARS!O34+'SINGLE UNITS'!O34+'SEMI&amp;BUS'!O34</f>
        <v>0</v>
      </c>
      <c r="P35" s="1">
        <f>CARS!P34+'SINGLE UNITS'!P34+'SEMI&amp;BUS'!P34</f>
        <v>0</v>
      </c>
      <c r="Q35" s="1">
        <f>CARS!Q34+'SINGLE UNITS'!Q34+'SEMI&amp;BUS'!Q34</f>
        <v>0</v>
      </c>
      <c r="S35" t="s">
        <v>31</v>
      </c>
      <c r="T35" s="7"/>
      <c r="U35" s="7"/>
      <c r="V35" s="11"/>
      <c r="W35" s="2"/>
      <c r="X35" s="5"/>
      <c r="Y35" s="5"/>
      <c r="Z35" s="6"/>
      <c r="AA35" s="2"/>
      <c r="AB35" s="11"/>
      <c r="AC35" s="11"/>
      <c r="AD35" s="7"/>
      <c r="AE35" s="2"/>
      <c r="AF35" s="6"/>
      <c r="AG35" s="6"/>
      <c r="AH35" s="5"/>
      <c r="AI35" s="2"/>
      <c r="AL35">
        <f t="shared" si="4"/>
        <v>0</v>
      </c>
      <c r="AO35">
        <f t="shared" si="1"/>
        <v>0</v>
      </c>
      <c r="AR35">
        <f t="shared" si="2"/>
        <v>0</v>
      </c>
      <c r="AU35">
        <f t="shared" si="3"/>
        <v>0</v>
      </c>
    </row>
    <row r="36" spans="1:48" x14ac:dyDescent="0.25">
      <c r="A36" t="s">
        <v>31</v>
      </c>
      <c r="B36" s="1">
        <f>CARS!B35+'SINGLE UNITS'!B35+'SEMI&amp;BUS'!B35</f>
        <v>0</v>
      </c>
      <c r="C36" s="1">
        <f>CARS!C35+'SINGLE UNITS'!C35+'SEMI&amp;BUS'!C35</f>
        <v>0</v>
      </c>
      <c r="D36" s="1">
        <f>CARS!D35+'SINGLE UNITS'!D35+'SEMI&amp;BUS'!D35</f>
        <v>0</v>
      </c>
      <c r="E36" s="1">
        <f>CARS!E35+'SINGLE UNITS'!E35+'SEMI&amp;BUS'!E35</f>
        <v>0</v>
      </c>
      <c r="F36" s="1">
        <f>CARS!F35+'SINGLE UNITS'!F35+'SEMI&amp;BUS'!F35</f>
        <v>0</v>
      </c>
      <c r="G36" s="1">
        <f>CARS!G35+'SINGLE UNITS'!G35+'SEMI&amp;BUS'!G35</f>
        <v>0</v>
      </c>
      <c r="H36" s="1">
        <f>CARS!H35+'SINGLE UNITS'!H35+'SEMI&amp;BUS'!H35</f>
        <v>0</v>
      </c>
      <c r="I36" s="1">
        <f>CARS!I35+'SINGLE UNITS'!I35+'SEMI&amp;BUS'!I35</f>
        <v>0</v>
      </c>
      <c r="J36" s="1">
        <f>CARS!J35+'SINGLE UNITS'!J35+'SEMI&amp;BUS'!J35</f>
        <v>0</v>
      </c>
      <c r="K36" s="1">
        <f>CARS!K35+'SINGLE UNITS'!K35+'SEMI&amp;BUS'!K35</f>
        <v>0</v>
      </c>
      <c r="L36" s="1">
        <f>CARS!L35+'SINGLE UNITS'!L35+'SEMI&amp;BUS'!L35</f>
        <v>0</v>
      </c>
      <c r="M36" s="1">
        <f>CARS!M35+'SINGLE UNITS'!M35+'SEMI&amp;BUS'!M35</f>
        <v>0</v>
      </c>
      <c r="N36" s="1">
        <f>CARS!N35+'SINGLE UNITS'!N35+'SEMI&amp;BUS'!N35</f>
        <v>0</v>
      </c>
      <c r="O36" s="1">
        <f>CARS!O35+'SINGLE UNITS'!O35+'SEMI&amp;BUS'!O35</f>
        <v>0</v>
      </c>
      <c r="P36" s="1">
        <f>CARS!P35+'SINGLE UNITS'!P35+'SEMI&amp;BUS'!P35</f>
        <v>0</v>
      </c>
      <c r="Q36" s="1">
        <f>CARS!Q35+'SINGLE UNITS'!Q35+'SEMI&amp;BUS'!Q35</f>
        <v>0</v>
      </c>
      <c r="S36" t="s">
        <v>32</v>
      </c>
      <c r="T36" s="7"/>
      <c r="U36" s="7"/>
      <c r="V36" s="11"/>
      <c r="W36" s="2"/>
      <c r="X36" s="5"/>
      <c r="Y36" s="5"/>
      <c r="Z36" s="6"/>
      <c r="AA36" s="2"/>
      <c r="AB36" s="11"/>
      <c r="AC36" s="11"/>
      <c r="AD36" s="7"/>
      <c r="AE36" s="2"/>
      <c r="AF36" s="6"/>
      <c r="AG36" s="6"/>
      <c r="AH36" s="5"/>
      <c r="AI36" s="2"/>
      <c r="AL36">
        <f t="shared" si="4"/>
        <v>0</v>
      </c>
      <c r="AO36">
        <f t="shared" si="1"/>
        <v>0</v>
      </c>
      <c r="AR36">
        <f t="shared" si="2"/>
        <v>0</v>
      </c>
      <c r="AU36">
        <f t="shared" si="3"/>
        <v>0</v>
      </c>
    </row>
    <row r="37" spans="1:48" x14ac:dyDescent="0.25">
      <c r="A37" t="s">
        <v>32</v>
      </c>
      <c r="B37" s="1">
        <f>CARS!B36+'SINGLE UNITS'!B36+'SEMI&amp;BUS'!B36</f>
        <v>0</v>
      </c>
      <c r="C37" s="1">
        <f>CARS!C36+'SINGLE UNITS'!C36+'SEMI&amp;BUS'!C36</f>
        <v>0</v>
      </c>
      <c r="D37" s="1">
        <f>CARS!D36+'SINGLE UNITS'!D36+'SEMI&amp;BUS'!D36</f>
        <v>0</v>
      </c>
      <c r="E37" s="1">
        <f>CARS!E36+'SINGLE UNITS'!E36+'SEMI&amp;BUS'!E36</f>
        <v>0</v>
      </c>
      <c r="F37" s="1">
        <f>CARS!F36+'SINGLE UNITS'!F36+'SEMI&amp;BUS'!F36</f>
        <v>0</v>
      </c>
      <c r="G37" s="1">
        <f>CARS!G36+'SINGLE UNITS'!G36+'SEMI&amp;BUS'!G36</f>
        <v>0</v>
      </c>
      <c r="H37" s="1">
        <f>CARS!H36+'SINGLE UNITS'!H36+'SEMI&amp;BUS'!H36</f>
        <v>0</v>
      </c>
      <c r="I37" s="1">
        <f>CARS!I36+'SINGLE UNITS'!I36+'SEMI&amp;BUS'!I36</f>
        <v>0</v>
      </c>
      <c r="J37" s="1">
        <f>CARS!J36+'SINGLE UNITS'!J36+'SEMI&amp;BUS'!J36</f>
        <v>0</v>
      </c>
      <c r="K37" s="1">
        <f>CARS!K36+'SINGLE UNITS'!K36+'SEMI&amp;BUS'!K36</f>
        <v>0</v>
      </c>
      <c r="L37" s="1">
        <f>CARS!L36+'SINGLE UNITS'!L36+'SEMI&amp;BUS'!L36</f>
        <v>0</v>
      </c>
      <c r="M37" s="1">
        <f>CARS!M36+'SINGLE UNITS'!M36+'SEMI&amp;BUS'!M36</f>
        <v>0</v>
      </c>
      <c r="N37" s="1">
        <f>CARS!N36+'SINGLE UNITS'!N36+'SEMI&amp;BUS'!N36</f>
        <v>0</v>
      </c>
      <c r="O37" s="1">
        <f>CARS!O36+'SINGLE UNITS'!O36+'SEMI&amp;BUS'!O36</f>
        <v>0</v>
      </c>
      <c r="P37" s="1">
        <f>CARS!P36+'SINGLE UNITS'!P36+'SEMI&amp;BUS'!P36</f>
        <v>0</v>
      </c>
      <c r="Q37" s="1">
        <f>CARS!Q36+'SINGLE UNITS'!Q36+'SEMI&amp;BUS'!Q36</f>
        <v>0</v>
      </c>
      <c r="S37" t="s">
        <v>33</v>
      </c>
      <c r="T37" s="7">
        <f t="shared" ref="T37:AI37" si="9">SUM(B34:B37)</f>
        <v>0</v>
      </c>
      <c r="U37" s="7">
        <f t="shared" si="9"/>
        <v>0</v>
      </c>
      <c r="V37" s="11">
        <f t="shared" si="9"/>
        <v>0</v>
      </c>
      <c r="W37" s="2">
        <f t="shared" si="9"/>
        <v>0</v>
      </c>
      <c r="X37" s="5">
        <f t="shared" si="9"/>
        <v>0</v>
      </c>
      <c r="Y37" s="5">
        <f t="shared" si="9"/>
        <v>0</v>
      </c>
      <c r="Z37" s="6">
        <f t="shared" si="9"/>
        <v>0</v>
      </c>
      <c r="AA37" s="2">
        <f t="shared" si="9"/>
        <v>0</v>
      </c>
      <c r="AB37" s="11">
        <f t="shared" si="9"/>
        <v>0</v>
      </c>
      <c r="AC37" s="11">
        <f t="shared" si="9"/>
        <v>0</v>
      </c>
      <c r="AD37" s="7">
        <f t="shared" si="9"/>
        <v>0</v>
      </c>
      <c r="AE37" s="2">
        <f t="shared" si="9"/>
        <v>0</v>
      </c>
      <c r="AF37" s="6">
        <f t="shared" si="9"/>
        <v>0</v>
      </c>
      <c r="AG37" s="6">
        <f t="shared" si="9"/>
        <v>0</v>
      </c>
      <c r="AH37" s="5">
        <f t="shared" si="9"/>
        <v>0</v>
      </c>
      <c r="AI37" s="2">
        <f t="shared" si="9"/>
        <v>0</v>
      </c>
      <c r="AL37">
        <f t="shared" si="4"/>
        <v>0</v>
      </c>
      <c r="AM37">
        <f>MAX(AL34:AL37)</f>
        <v>0</v>
      </c>
      <c r="AO37">
        <f t="shared" si="1"/>
        <v>0</v>
      </c>
      <c r="AP37">
        <f>MAX(AO34:AO37)</f>
        <v>0</v>
      </c>
      <c r="AR37">
        <f t="shared" si="2"/>
        <v>0</v>
      </c>
      <c r="AS37">
        <f>MAX(AR34:AR37)</f>
        <v>0</v>
      </c>
      <c r="AU37">
        <f t="shared" si="3"/>
        <v>0</v>
      </c>
      <c r="AV37">
        <f>MAX(AU34:AU37)</f>
        <v>0</v>
      </c>
    </row>
    <row r="38" spans="1:48" x14ac:dyDescent="0.25">
      <c r="A38" t="s">
        <v>33</v>
      </c>
      <c r="B38" s="1">
        <f>CARS!B37+'SINGLE UNITS'!B37+'SEMI&amp;BUS'!B37</f>
        <v>0</v>
      </c>
      <c r="C38" s="1">
        <f>CARS!C37+'SINGLE UNITS'!C37+'SEMI&amp;BUS'!C37</f>
        <v>0</v>
      </c>
      <c r="D38" s="1">
        <f>CARS!D37+'SINGLE UNITS'!D37+'SEMI&amp;BUS'!D37</f>
        <v>0</v>
      </c>
      <c r="E38" s="1">
        <f>CARS!E37+'SINGLE UNITS'!E37+'SEMI&amp;BUS'!E37</f>
        <v>0</v>
      </c>
      <c r="F38" s="1">
        <f>CARS!F37+'SINGLE UNITS'!F37+'SEMI&amp;BUS'!F37</f>
        <v>0</v>
      </c>
      <c r="G38" s="1">
        <f>CARS!G37+'SINGLE UNITS'!G37+'SEMI&amp;BUS'!G37</f>
        <v>0</v>
      </c>
      <c r="H38" s="1">
        <f>CARS!H37+'SINGLE UNITS'!H37+'SEMI&amp;BUS'!H37</f>
        <v>0</v>
      </c>
      <c r="I38" s="1">
        <f>CARS!I37+'SINGLE UNITS'!I37+'SEMI&amp;BUS'!I37</f>
        <v>0</v>
      </c>
      <c r="J38" s="1">
        <f>CARS!J37+'SINGLE UNITS'!J37+'SEMI&amp;BUS'!J37</f>
        <v>0</v>
      </c>
      <c r="K38" s="1">
        <f>CARS!K37+'SINGLE UNITS'!K37+'SEMI&amp;BUS'!K37</f>
        <v>0</v>
      </c>
      <c r="L38" s="1">
        <f>CARS!L37+'SINGLE UNITS'!L37+'SEMI&amp;BUS'!L37</f>
        <v>0</v>
      </c>
      <c r="M38" s="1">
        <f>CARS!M37+'SINGLE UNITS'!M37+'SEMI&amp;BUS'!M37</f>
        <v>0</v>
      </c>
      <c r="N38" s="1">
        <f>CARS!N37+'SINGLE UNITS'!N37+'SEMI&amp;BUS'!N37</f>
        <v>0</v>
      </c>
      <c r="O38" s="1">
        <f>CARS!O37+'SINGLE UNITS'!O37+'SEMI&amp;BUS'!O37</f>
        <v>0</v>
      </c>
      <c r="P38" s="1">
        <f>CARS!P37+'SINGLE UNITS'!P37+'SEMI&amp;BUS'!P37</f>
        <v>0</v>
      </c>
      <c r="Q38" s="1">
        <f>CARS!Q37+'SINGLE UNITS'!Q37+'SEMI&amp;BUS'!Q37</f>
        <v>0</v>
      </c>
      <c r="S38" t="s">
        <v>34</v>
      </c>
      <c r="T38" s="7"/>
      <c r="U38" s="7"/>
      <c r="V38" s="11"/>
      <c r="W38" s="2"/>
      <c r="X38" s="5"/>
      <c r="Y38" s="5"/>
      <c r="Z38" s="6"/>
      <c r="AA38" s="2"/>
      <c r="AB38" s="11"/>
      <c r="AC38" s="11"/>
      <c r="AD38" s="7"/>
      <c r="AE38" s="2"/>
      <c r="AF38" s="6"/>
      <c r="AG38" s="6"/>
      <c r="AH38" s="5"/>
      <c r="AI38" s="2"/>
      <c r="AL38">
        <f t="shared" si="4"/>
        <v>0</v>
      </c>
      <c r="AO38">
        <f t="shared" si="1"/>
        <v>0</v>
      </c>
      <c r="AR38">
        <f t="shared" si="2"/>
        <v>0</v>
      </c>
      <c r="AU38">
        <f t="shared" si="3"/>
        <v>0</v>
      </c>
    </row>
    <row r="39" spans="1:48" x14ac:dyDescent="0.25">
      <c r="A39" t="s">
        <v>34</v>
      </c>
      <c r="B39" s="1">
        <f>CARS!B38+'SINGLE UNITS'!B38+'SEMI&amp;BUS'!B38</f>
        <v>0</v>
      </c>
      <c r="C39" s="1">
        <f>CARS!C38+'SINGLE UNITS'!C38+'SEMI&amp;BUS'!C38</f>
        <v>0</v>
      </c>
      <c r="D39" s="1">
        <f>CARS!D38+'SINGLE UNITS'!D38+'SEMI&amp;BUS'!D38</f>
        <v>0</v>
      </c>
      <c r="E39" s="1">
        <f>CARS!E38+'SINGLE UNITS'!E38+'SEMI&amp;BUS'!E38</f>
        <v>0</v>
      </c>
      <c r="F39" s="1">
        <f>CARS!F38+'SINGLE UNITS'!F38+'SEMI&amp;BUS'!F38</f>
        <v>0</v>
      </c>
      <c r="G39" s="1">
        <f>CARS!G38+'SINGLE UNITS'!G38+'SEMI&amp;BUS'!G38</f>
        <v>0</v>
      </c>
      <c r="H39" s="1">
        <f>CARS!H38+'SINGLE UNITS'!H38+'SEMI&amp;BUS'!H38</f>
        <v>0</v>
      </c>
      <c r="I39" s="1">
        <f>CARS!I38+'SINGLE UNITS'!I38+'SEMI&amp;BUS'!I38</f>
        <v>0</v>
      </c>
      <c r="J39" s="1">
        <f>CARS!J38+'SINGLE UNITS'!J38+'SEMI&amp;BUS'!J38</f>
        <v>0</v>
      </c>
      <c r="K39" s="1">
        <f>CARS!K38+'SINGLE UNITS'!K38+'SEMI&amp;BUS'!K38</f>
        <v>0</v>
      </c>
      <c r="L39" s="1">
        <f>CARS!L38+'SINGLE UNITS'!L38+'SEMI&amp;BUS'!L38</f>
        <v>0</v>
      </c>
      <c r="M39" s="1">
        <f>CARS!M38+'SINGLE UNITS'!M38+'SEMI&amp;BUS'!M38</f>
        <v>0</v>
      </c>
      <c r="N39" s="1">
        <f>CARS!N38+'SINGLE UNITS'!N38+'SEMI&amp;BUS'!N38</f>
        <v>0</v>
      </c>
      <c r="O39" s="1">
        <f>CARS!O38+'SINGLE UNITS'!O38+'SEMI&amp;BUS'!O38</f>
        <v>0</v>
      </c>
      <c r="P39" s="1">
        <f>CARS!P38+'SINGLE UNITS'!P38+'SEMI&amp;BUS'!P38</f>
        <v>0</v>
      </c>
      <c r="Q39" s="1">
        <f>CARS!Q38+'SINGLE UNITS'!Q38+'SEMI&amp;BUS'!Q38</f>
        <v>0</v>
      </c>
      <c r="S39" t="s">
        <v>35</v>
      </c>
      <c r="T39" s="7"/>
      <c r="U39" s="7"/>
      <c r="V39" s="11"/>
      <c r="W39" s="2"/>
      <c r="X39" s="5"/>
      <c r="Y39" s="5"/>
      <c r="Z39" s="6"/>
      <c r="AA39" s="2"/>
      <c r="AB39" s="11"/>
      <c r="AC39" s="11"/>
      <c r="AD39" s="7"/>
      <c r="AE39" s="2"/>
      <c r="AF39" s="6"/>
      <c r="AG39" s="6"/>
      <c r="AH39" s="5"/>
      <c r="AI39" s="2"/>
      <c r="AL39">
        <f t="shared" si="4"/>
        <v>0</v>
      </c>
      <c r="AO39">
        <f t="shared" si="1"/>
        <v>0</v>
      </c>
      <c r="AR39">
        <f t="shared" si="2"/>
        <v>0</v>
      </c>
      <c r="AU39">
        <f t="shared" si="3"/>
        <v>0</v>
      </c>
    </row>
    <row r="40" spans="1:48" x14ac:dyDescent="0.25">
      <c r="A40" t="s">
        <v>35</v>
      </c>
      <c r="B40" s="1">
        <f>CARS!B39+'SINGLE UNITS'!B39+'SEMI&amp;BUS'!B39</f>
        <v>0</v>
      </c>
      <c r="C40" s="1">
        <f>CARS!C39+'SINGLE UNITS'!C39+'SEMI&amp;BUS'!C39</f>
        <v>0</v>
      </c>
      <c r="D40" s="1">
        <f>CARS!D39+'SINGLE UNITS'!D39+'SEMI&amp;BUS'!D39</f>
        <v>0</v>
      </c>
      <c r="E40" s="1">
        <f>CARS!E39+'SINGLE UNITS'!E39+'SEMI&amp;BUS'!E39</f>
        <v>0</v>
      </c>
      <c r="F40" s="1">
        <f>CARS!F39+'SINGLE UNITS'!F39+'SEMI&amp;BUS'!F39</f>
        <v>0</v>
      </c>
      <c r="G40" s="1">
        <f>CARS!G39+'SINGLE UNITS'!G39+'SEMI&amp;BUS'!G39</f>
        <v>0</v>
      </c>
      <c r="H40" s="1">
        <f>CARS!H39+'SINGLE UNITS'!H39+'SEMI&amp;BUS'!H39</f>
        <v>0</v>
      </c>
      <c r="I40" s="1">
        <f>CARS!I39+'SINGLE UNITS'!I39+'SEMI&amp;BUS'!I39</f>
        <v>0</v>
      </c>
      <c r="J40" s="1">
        <f>CARS!J39+'SINGLE UNITS'!J39+'SEMI&amp;BUS'!J39</f>
        <v>0</v>
      </c>
      <c r="K40" s="1">
        <f>CARS!K39+'SINGLE UNITS'!K39+'SEMI&amp;BUS'!K39</f>
        <v>0</v>
      </c>
      <c r="L40" s="1">
        <f>CARS!L39+'SINGLE UNITS'!L39+'SEMI&amp;BUS'!L39</f>
        <v>0</v>
      </c>
      <c r="M40" s="1">
        <f>CARS!M39+'SINGLE UNITS'!M39+'SEMI&amp;BUS'!M39</f>
        <v>0</v>
      </c>
      <c r="N40" s="1">
        <f>CARS!N39+'SINGLE UNITS'!N39+'SEMI&amp;BUS'!N39</f>
        <v>0</v>
      </c>
      <c r="O40" s="1">
        <f>CARS!O39+'SINGLE UNITS'!O39+'SEMI&amp;BUS'!O39</f>
        <v>0</v>
      </c>
      <c r="P40" s="1">
        <f>CARS!P39+'SINGLE UNITS'!P39+'SEMI&amp;BUS'!P39</f>
        <v>0</v>
      </c>
      <c r="Q40" s="1">
        <f>CARS!Q39+'SINGLE UNITS'!Q39+'SEMI&amp;BUS'!Q39</f>
        <v>0</v>
      </c>
      <c r="S40" t="s">
        <v>36</v>
      </c>
      <c r="T40" s="7"/>
      <c r="U40" s="7"/>
      <c r="V40" s="11"/>
      <c r="W40" s="2"/>
      <c r="X40" s="5"/>
      <c r="Y40" s="5"/>
      <c r="Z40" s="6"/>
      <c r="AA40" s="2"/>
      <c r="AB40" s="11"/>
      <c r="AC40" s="11"/>
      <c r="AD40" s="7"/>
      <c r="AE40" s="2"/>
      <c r="AF40" s="6"/>
      <c r="AG40" s="6"/>
      <c r="AH40" s="5"/>
      <c r="AI40" s="2"/>
      <c r="AL40">
        <f t="shared" si="4"/>
        <v>0</v>
      </c>
      <c r="AO40">
        <f t="shared" si="1"/>
        <v>0</v>
      </c>
      <c r="AR40">
        <f t="shared" si="2"/>
        <v>0</v>
      </c>
      <c r="AU40">
        <f t="shared" si="3"/>
        <v>0</v>
      </c>
    </row>
    <row r="41" spans="1:48" x14ac:dyDescent="0.25">
      <c r="A41" t="s">
        <v>36</v>
      </c>
      <c r="B41" s="1">
        <f>CARS!B40+'SINGLE UNITS'!B40+'SEMI&amp;BUS'!B40</f>
        <v>0</v>
      </c>
      <c r="C41" s="1">
        <f>CARS!C40+'SINGLE UNITS'!C40+'SEMI&amp;BUS'!C40</f>
        <v>0</v>
      </c>
      <c r="D41" s="1">
        <f>CARS!D40+'SINGLE UNITS'!D40+'SEMI&amp;BUS'!D40</f>
        <v>0</v>
      </c>
      <c r="E41" s="1">
        <f>CARS!E40+'SINGLE UNITS'!E40+'SEMI&amp;BUS'!E40</f>
        <v>0</v>
      </c>
      <c r="F41" s="1">
        <f>CARS!F40+'SINGLE UNITS'!F40+'SEMI&amp;BUS'!F40</f>
        <v>0</v>
      </c>
      <c r="G41" s="1">
        <f>CARS!G40+'SINGLE UNITS'!G40+'SEMI&amp;BUS'!G40</f>
        <v>0</v>
      </c>
      <c r="H41" s="1">
        <f>CARS!H40+'SINGLE UNITS'!H40+'SEMI&amp;BUS'!H40</f>
        <v>0</v>
      </c>
      <c r="I41" s="1">
        <f>CARS!I40+'SINGLE UNITS'!I40+'SEMI&amp;BUS'!I40</f>
        <v>0</v>
      </c>
      <c r="J41" s="1">
        <f>CARS!J40+'SINGLE UNITS'!J40+'SEMI&amp;BUS'!J40</f>
        <v>0</v>
      </c>
      <c r="K41" s="1">
        <f>CARS!K40+'SINGLE UNITS'!K40+'SEMI&amp;BUS'!K40</f>
        <v>0</v>
      </c>
      <c r="L41" s="1">
        <f>CARS!L40+'SINGLE UNITS'!L40+'SEMI&amp;BUS'!L40</f>
        <v>0</v>
      </c>
      <c r="M41" s="1">
        <f>CARS!M40+'SINGLE UNITS'!M40+'SEMI&amp;BUS'!M40</f>
        <v>0</v>
      </c>
      <c r="N41" s="1">
        <f>CARS!N40+'SINGLE UNITS'!N40+'SEMI&amp;BUS'!N40</f>
        <v>0</v>
      </c>
      <c r="O41" s="1">
        <f>CARS!O40+'SINGLE UNITS'!O40+'SEMI&amp;BUS'!O40</f>
        <v>0</v>
      </c>
      <c r="P41" s="1">
        <f>CARS!P40+'SINGLE UNITS'!P40+'SEMI&amp;BUS'!P40</f>
        <v>0</v>
      </c>
      <c r="Q41" s="1">
        <f>CARS!Q40+'SINGLE UNITS'!Q40+'SEMI&amp;BUS'!Q40</f>
        <v>0</v>
      </c>
      <c r="S41" t="s">
        <v>37</v>
      </c>
      <c r="T41" s="7">
        <f t="shared" ref="T41:AI41" si="10">SUM(B38:B41)</f>
        <v>0</v>
      </c>
      <c r="U41" s="7">
        <f t="shared" si="10"/>
        <v>0</v>
      </c>
      <c r="V41" s="11">
        <f t="shared" si="10"/>
        <v>0</v>
      </c>
      <c r="W41" s="2">
        <f t="shared" si="10"/>
        <v>0</v>
      </c>
      <c r="X41" s="5">
        <f t="shared" si="10"/>
        <v>0</v>
      </c>
      <c r="Y41" s="5">
        <f t="shared" si="10"/>
        <v>0</v>
      </c>
      <c r="Z41" s="6">
        <f t="shared" si="10"/>
        <v>0</v>
      </c>
      <c r="AA41" s="2">
        <f t="shared" si="10"/>
        <v>0</v>
      </c>
      <c r="AB41" s="11">
        <f t="shared" si="10"/>
        <v>0</v>
      </c>
      <c r="AC41" s="11">
        <f t="shared" si="10"/>
        <v>0</v>
      </c>
      <c r="AD41" s="7">
        <f t="shared" si="10"/>
        <v>0</v>
      </c>
      <c r="AE41" s="2">
        <f t="shared" si="10"/>
        <v>0</v>
      </c>
      <c r="AF41" s="6">
        <f t="shared" si="10"/>
        <v>0</v>
      </c>
      <c r="AG41" s="6">
        <f t="shared" si="10"/>
        <v>0</v>
      </c>
      <c r="AH41" s="5">
        <f t="shared" si="10"/>
        <v>0</v>
      </c>
      <c r="AI41" s="2">
        <f t="shared" si="10"/>
        <v>0</v>
      </c>
      <c r="AL41">
        <f t="shared" si="4"/>
        <v>0</v>
      </c>
      <c r="AM41">
        <f>MAX(AL38:AL41)</f>
        <v>0</v>
      </c>
      <c r="AO41">
        <f t="shared" si="1"/>
        <v>0</v>
      </c>
      <c r="AP41">
        <f>MAX(AO38:AO41)</f>
        <v>0</v>
      </c>
      <c r="AR41">
        <f t="shared" si="2"/>
        <v>0</v>
      </c>
      <c r="AS41">
        <f>MAX(AR38:AR41)</f>
        <v>0</v>
      </c>
      <c r="AU41">
        <f t="shared" si="3"/>
        <v>0</v>
      </c>
      <c r="AV41">
        <f>MAX(AU38:AU41)</f>
        <v>0</v>
      </c>
    </row>
    <row r="42" spans="1:48" x14ac:dyDescent="0.25">
      <c r="A42" t="s">
        <v>37</v>
      </c>
      <c r="B42" s="1">
        <f>CARS!B41+'SINGLE UNITS'!B41+'SEMI&amp;BUS'!B41</f>
        <v>0</v>
      </c>
      <c r="C42" s="1">
        <f>CARS!C41+'SINGLE UNITS'!C41+'SEMI&amp;BUS'!C41</f>
        <v>0</v>
      </c>
      <c r="D42" s="1">
        <f>CARS!D41+'SINGLE UNITS'!D41+'SEMI&amp;BUS'!D41</f>
        <v>0</v>
      </c>
      <c r="E42" s="1">
        <f>CARS!E41+'SINGLE UNITS'!E41+'SEMI&amp;BUS'!E41</f>
        <v>0</v>
      </c>
      <c r="F42" s="1">
        <f>CARS!F41+'SINGLE UNITS'!F41+'SEMI&amp;BUS'!F41</f>
        <v>0</v>
      </c>
      <c r="G42" s="1">
        <f>CARS!G41+'SINGLE UNITS'!G41+'SEMI&amp;BUS'!G41</f>
        <v>0</v>
      </c>
      <c r="H42" s="1">
        <f>CARS!H41+'SINGLE UNITS'!H41+'SEMI&amp;BUS'!H41</f>
        <v>0</v>
      </c>
      <c r="I42" s="1">
        <f>CARS!I41+'SINGLE UNITS'!I41+'SEMI&amp;BUS'!I41</f>
        <v>0</v>
      </c>
      <c r="J42" s="1">
        <f>CARS!J41+'SINGLE UNITS'!J41+'SEMI&amp;BUS'!J41</f>
        <v>0</v>
      </c>
      <c r="K42" s="1">
        <f>CARS!K41+'SINGLE UNITS'!K41+'SEMI&amp;BUS'!K41</f>
        <v>0</v>
      </c>
      <c r="L42" s="1">
        <f>CARS!L41+'SINGLE UNITS'!L41+'SEMI&amp;BUS'!L41</f>
        <v>0</v>
      </c>
      <c r="M42" s="1">
        <f>CARS!M41+'SINGLE UNITS'!M41+'SEMI&amp;BUS'!M41</f>
        <v>0</v>
      </c>
      <c r="N42" s="1">
        <f>CARS!N41+'SINGLE UNITS'!N41+'SEMI&amp;BUS'!N41</f>
        <v>0</v>
      </c>
      <c r="O42" s="1">
        <f>CARS!O41+'SINGLE UNITS'!O41+'SEMI&amp;BUS'!O41</f>
        <v>0</v>
      </c>
      <c r="P42" s="1">
        <f>CARS!P41+'SINGLE UNITS'!P41+'SEMI&amp;BUS'!P41</f>
        <v>0</v>
      </c>
      <c r="Q42" s="1">
        <f>CARS!Q41+'SINGLE UNITS'!Q41+'SEMI&amp;BUS'!Q41</f>
        <v>0</v>
      </c>
      <c r="S42" t="s">
        <v>38</v>
      </c>
      <c r="T42" s="7"/>
      <c r="U42" s="7"/>
      <c r="V42" s="11"/>
      <c r="W42" s="2"/>
      <c r="X42" s="5"/>
      <c r="Y42" s="5"/>
      <c r="Z42" s="6"/>
      <c r="AA42" s="2"/>
      <c r="AB42" s="11"/>
      <c r="AC42" s="11"/>
      <c r="AD42" s="7"/>
      <c r="AE42" s="2"/>
      <c r="AF42" s="6"/>
      <c r="AG42" s="6"/>
      <c r="AH42" s="5"/>
      <c r="AI42" s="2"/>
      <c r="AL42">
        <f t="shared" si="4"/>
        <v>0</v>
      </c>
      <c r="AO42">
        <f t="shared" si="1"/>
        <v>0</v>
      </c>
      <c r="AR42">
        <f t="shared" si="2"/>
        <v>0</v>
      </c>
      <c r="AU42">
        <f t="shared" si="3"/>
        <v>0</v>
      </c>
    </row>
    <row r="43" spans="1:48" x14ac:dyDescent="0.25">
      <c r="A43" t="s">
        <v>38</v>
      </c>
      <c r="B43" s="1">
        <f>CARS!B42+'SINGLE UNITS'!B42+'SEMI&amp;BUS'!B42</f>
        <v>0</v>
      </c>
      <c r="C43" s="1">
        <f>CARS!C42+'SINGLE UNITS'!C42+'SEMI&amp;BUS'!C42</f>
        <v>0</v>
      </c>
      <c r="D43" s="1">
        <f>CARS!D42+'SINGLE UNITS'!D42+'SEMI&amp;BUS'!D42</f>
        <v>0</v>
      </c>
      <c r="E43" s="1">
        <f>CARS!E42+'SINGLE UNITS'!E42+'SEMI&amp;BUS'!E42</f>
        <v>0</v>
      </c>
      <c r="F43" s="1">
        <f>CARS!F42+'SINGLE UNITS'!F42+'SEMI&amp;BUS'!F42</f>
        <v>0</v>
      </c>
      <c r="G43" s="1">
        <f>CARS!G42+'SINGLE UNITS'!G42+'SEMI&amp;BUS'!G42</f>
        <v>0</v>
      </c>
      <c r="H43" s="1">
        <f>CARS!H42+'SINGLE UNITS'!H42+'SEMI&amp;BUS'!H42</f>
        <v>0</v>
      </c>
      <c r="I43" s="1">
        <f>CARS!I42+'SINGLE UNITS'!I42+'SEMI&amp;BUS'!I42</f>
        <v>0</v>
      </c>
      <c r="J43" s="1">
        <f>CARS!J42+'SINGLE UNITS'!J42+'SEMI&amp;BUS'!J42</f>
        <v>0</v>
      </c>
      <c r="K43" s="1">
        <f>CARS!K42+'SINGLE UNITS'!K42+'SEMI&amp;BUS'!K42</f>
        <v>0</v>
      </c>
      <c r="L43" s="1">
        <f>CARS!L42+'SINGLE UNITS'!L42+'SEMI&amp;BUS'!L42</f>
        <v>0</v>
      </c>
      <c r="M43" s="1">
        <f>CARS!M42+'SINGLE UNITS'!M42+'SEMI&amp;BUS'!M42</f>
        <v>0</v>
      </c>
      <c r="N43" s="1">
        <f>CARS!N42+'SINGLE UNITS'!N42+'SEMI&amp;BUS'!N42</f>
        <v>0</v>
      </c>
      <c r="O43" s="1">
        <f>CARS!O42+'SINGLE UNITS'!O42+'SEMI&amp;BUS'!O42</f>
        <v>0</v>
      </c>
      <c r="P43" s="1">
        <f>CARS!P42+'SINGLE UNITS'!P42+'SEMI&amp;BUS'!P42</f>
        <v>0</v>
      </c>
      <c r="Q43" s="1">
        <f>CARS!Q42+'SINGLE UNITS'!Q42+'SEMI&amp;BUS'!Q42</f>
        <v>0</v>
      </c>
      <c r="S43" t="s">
        <v>39</v>
      </c>
      <c r="T43" s="7"/>
      <c r="U43" s="7"/>
      <c r="V43" s="11"/>
      <c r="W43" s="2"/>
      <c r="X43" s="5"/>
      <c r="Y43" s="5"/>
      <c r="Z43" s="6"/>
      <c r="AA43" s="2"/>
      <c r="AB43" s="11"/>
      <c r="AC43" s="11"/>
      <c r="AD43" s="7"/>
      <c r="AE43" s="2"/>
      <c r="AF43" s="6"/>
      <c r="AG43" s="6"/>
      <c r="AH43" s="5"/>
      <c r="AI43" s="2"/>
      <c r="AL43">
        <f t="shared" si="4"/>
        <v>0</v>
      </c>
      <c r="AO43">
        <f t="shared" si="1"/>
        <v>0</v>
      </c>
      <c r="AR43">
        <f t="shared" si="2"/>
        <v>0</v>
      </c>
      <c r="AU43">
        <f t="shared" si="3"/>
        <v>0</v>
      </c>
    </row>
    <row r="44" spans="1:48" x14ac:dyDescent="0.25">
      <c r="A44" t="s">
        <v>39</v>
      </c>
      <c r="B44" s="1">
        <f>CARS!B43+'SINGLE UNITS'!B43+'SEMI&amp;BUS'!B43</f>
        <v>0</v>
      </c>
      <c r="C44" s="1">
        <f>CARS!C43+'SINGLE UNITS'!C43+'SEMI&amp;BUS'!C43</f>
        <v>0</v>
      </c>
      <c r="D44" s="1">
        <f>CARS!D43+'SINGLE UNITS'!D43+'SEMI&amp;BUS'!D43</f>
        <v>0</v>
      </c>
      <c r="E44" s="1">
        <f>CARS!E43+'SINGLE UNITS'!E43+'SEMI&amp;BUS'!E43</f>
        <v>0</v>
      </c>
      <c r="F44" s="1">
        <f>CARS!F43+'SINGLE UNITS'!F43+'SEMI&amp;BUS'!F43</f>
        <v>0</v>
      </c>
      <c r="G44" s="1">
        <f>CARS!G43+'SINGLE UNITS'!G43+'SEMI&amp;BUS'!G43</f>
        <v>0</v>
      </c>
      <c r="H44" s="1">
        <f>CARS!H43+'SINGLE UNITS'!H43+'SEMI&amp;BUS'!H43</f>
        <v>0</v>
      </c>
      <c r="I44" s="1">
        <f>CARS!I43+'SINGLE UNITS'!I43+'SEMI&amp;BUS'!I43</f>
        <v>0</v>
      </c>
      <c r="J44" s="1">
        <f>CARS!J43+'SINGLE UNITS'!J43+'SEMI&amp;BUS'!J43</f>
        <v>0</v>
      </c>
      <c r="K44" s="1">
        <f>CARS!K43+'SINGLE UNITS'!K43+'SEMI&amp;BUS'!K43</f>
        <v>0</v>
      </c>
      <c r="L44" s="1">
        <f>CARS!L43+'SINGLE UNITS'!L43+'SEMI&amp;BUS'!L43</f>
        <v>0</v>
      </c>
      <c r="M44" s="1">
        <f>CARS!M43+'SINGLE UNITS'!M43+'SEMI&amp;BUS'!M43</f>
        <v>0</v>
      </c>
      <c r="N44" s="1">
        <f>CARS!N43+'SINGLE UNITS'!N43+'SEMI&amp;BUS'!N43</f>
        <v>0</v>
      </c>
      <c r="O44" s="1">
        <f>CARS!O43+'SINGLE UNITS'!O43+'SEMI&amp;BUS'!O43</f>
        <v>0</v>
      </c>
      <c r="P44" s="1">
        <f>CARS!P43+'SINGLE UNITS'!P43+'SEMI&amp;BUS'!P43</f>
        <v>0</v>
      </c>
      <c r="Q44" s="1">
        <f>CARS!Q43+'SINGLE UNITS'!Q43+'SEMI&amp;BUS'!Q43</f>
        <v>0</v>
      </c>
      <c r="S44" t="s">
        <v>40</v>
      </c>
      <c r="T44" s="7"/>
      <c r="U44" s="7"/>
      <c r="V44" s="11"/>
      <c r="W44" s="2"/>
      <c r="X44" s="5"/>
      <c r="Y44" s="5"/>
      <c r="Z44" s="6"/>
      <c r="AA44" s="2"/>
      <c r="AB44" s="11"/>
      <c r="AC44" s="11"/>
      <c r="AD44" s="7"/>
      <c r="AE44" s="2"/>
      <c r="AF44" s="6"/>
      <c r="AG44" s="6"/>
      <c r="AH44" s="5"/>
      <c r="AI44" s="2"/>
      <c r="AL44">
        <f t="shared" si="4"/>
        <v>0</v>
      </c>
      <c r="AO44">
        <f t="shared" si="1"/>
        <v>0</v>
      </c>
      <c r="AR44">
        <f t="shared" si="2"/>
        <v>0</v>
      </c>
      <c r="AU44">
        <f t="shared" si="3"/>
        <v>0</v>
      </c>
    </row>
    <row r="45" spans="1:48" x14ac:dyDescent="0.25">
      <c r="A45" t="s">
        <v>40</v>
      </c>
      <c r="B45" s="1">
        <f>CARS!B44+'SINGLE UNITS'!B44+'SEMI&amp;BUS'!B44</f>
        <v>0</v>
      </c>
      <c r="C45" s="1">
        <f>CARS!C44+'SINGLE UNITS'!C44+'SEMI&amp;BUS'!C44</f>
        <v>0</v>
      </c>
      <c r="D45" s="1">
        <f>CARS!D44+'SINGLE UNITS'!D44+'SEMI&amp;BUS'!D44</f>
        <v>0</v>
      </c>
      <c r="E45" s="1">
        <f>CARS!E44+'SINGLE UNITS'!E44+'SEMI&amp;BUS'!E44</f>
        <v>0</v>
      </c>
      <c r="F45" s="1">
        <f>CARS!F44+'SINGLE UNITS'!F44+'SEMI&amp;BUS'!F44</f>
        <v>0</v>
      </c>
      <c r="G45" s="1">
        <f>CARS!G44+'SINGLE UNITS'!G44+'SEMI&amp;BUS'!G44</f>
        <v>0</v>
      </c>
      <c r="H45" s="1">
        <f>CARS!H44+'SINGLE UNITS'!H44+'SEMI&amp;BUS'!H44</f>
        <v>0</v>
      </c>
      <c r="I45" s="1">
        <f>CARS!I44+'SINGLE UNITS'!I44+'SEMI&amp;BUS'!I44</f>
        <v>0</v>
      </c>
      <c r="J45" s="1">
        <f>CARS!J44+'SINGLE UNITS'!J44+'SEMI&amp;BUS'!J44</f>
        <v>0</v>
      </c>
      <c r="K45" s="1">
        <f>CARS!K44+'SINGLE UNITS'!K44+'SEMI&amp;BUS'!K44</f>
        <v>0</v>
      </c>
      <c r="L45" s="1">
        <f>CARS!L44+'SINGLE UNITS'!L44+'SEMI&amp;BUS'!L44</f>
        <v>0</v>
      </c>
      <c r="M45" s="1">
        <f>CARS!M44+'SINGLE UNITS'!M44+'SEMI&amp;BUS'!M44</f>
        <v>0</v>
      </c>
      <c r="N45" s="1">
        <f>CARS!N44+'SINGLE UNITS'!N44+'SEMI&amp;BUS'!N44</f>
        <v>0</v>
      </c>
      <c r="O45" s="1">
        <f>CARS!O44+'SINGLE UNITS'!O44+'SEMI&amp;BUS'!O44</f>
        <v>0</v>
      </c>
      <c r="P45" s="1">
        <f>CARS!P44+'SINGLE UNITS'!P44+'SEMI&amp;BUS'!P44</f>
        <v>0</v>
      </c>
      <c r="Q45" s="1">
        <f>CARS!Q44+'SINGLE UNITS'!Q44+'SEMI&amp;BUS'!Q44</f>
        <v>0</v>
      </c>
      <c r="S45" t="s">
        <v>41</v>
      </c>
      <c r="T45" s="7">
        <f t="shared" ref="T45:AI45" si="11">SUM(B42:B45)</f>
        <v>0</v>
      </c>
      <c r="U45" s="7">
        <f t="shared" si="11"/>
        <v>0</v>
      </c>
      <c r="V45" s="11">
        <f t="shared" si="11"/>
        <v>0</v>
      </c>
      <c r="W45" s="2">
        <f t="shared" si="11"/>
        <v>0</v>
      </c>
      <c r="X45" s="5">
        <f t="shared" si="11"/>
        <v>0</v>
      </c>
      <c r="Y45" s="5">
        <f t="shared" si="11"/>
        <v>0</v>
      </c>
      <c r="Z45" s="6">
        <f t="shared" si="11"/>
        <v>0</v>
      </c>
      <c r="AA45" s="2">
        <f t="shared" si="11"/>
        <v>0</v>
      </c>
      <c r="AB45" s="11">
        <f t="shared" si="11"/>
        <v>0</v>
      </c>
      <c r="AC45" s="11">
        <f t="shared" si="11"/>
        <v>0</v>
      </c>
      <c r="AD45" s="7">
        <f t="shared" si="11"/>
        <v>0</v>
      </c>
      <c r="AE45" s="2">
        <f t="shared" si="11"/>
        <v>0</v>
      </c>
      <c r="AF45" s="6">
        <f t="shared" si="11"/>
        <v>0</v>
      </c>
      <c r="AG45" s="6">
        <f t="shared" si="11"/>
        <v>0</v>
      </c>
      <c r="AH45" s="5">
        <f t="shared" si="11"/>
        <v>0</v>
      </c>
      <c r="AI45" s="2">
        <f t="shared" si="11"/>
        <v>0</v>
      </c>
      <c r="AL45">
        <f t="shared" si="4"/>
        <v>0</v>
      </c>
      <c r="AM45">
        <f>MAX(AL42:AL45)</f>
        <v>0</v>
      </c>
      <c r="AO45">
        <f t="shared" si="1"/>
        <v>0</v>
      </c>
      <c r="AP45">
        <f>MAX(AO42:AO45)</f>
        <v>0</v>
      </c>
      <c r="AR45">
        <f t="shared" si="2"/>
        <v>0</v>
      </c>
      <c r="AS45">
        <f>MAX(AR42:AR45)</f>
        <v>0</v>
      </c>
      <c r="AU45">
        <f t="shared" si="3"/>
        <v>0</v>
      </c>
      <c r="AV45">
        <f>MAX(AU42:AU45)</f>
        <v>0</v>
      </c>
    </row>
    <row r="46" spans="1:48" x14ac:dyDescent="0.25">
      <c r="A46" t="s">
        <v>41</v>
      </c>
      <c r="B46" s="1">
        <f>CARS!B45+'SINGLE UNITS'!B45+'SEMI&amp;BUS'!B45</f>
        <v>0</v>
      </c>
      <c r="C46" s="1">
        <f>CARS!C45+'SINGLE UNITS'!C45+'SEMI&amp;BUS'!C45</f>
        <v>0</v>
      </c>
      <c r="D46" s="1">
        <f>CARS!D45+'SINGLE UNITS'!D45+'SEMI&amp;BUS'!D45</f>
        <v>0</v>
      </c>
      <c r="E46" s="1">
        <f>CARS!E45+'SINGLE UNITS'!E45+'SEMI&amp;BUS'!E45</f>
        <v>0</v>
      </c>
      <c r="F46" s="1">
        <f>CARS!F45+'SINGLE UNITS'!F45+'SEMI&amp;BUS'!F45</f>
        <v>0</v>
      </c>
      <c r="G46" s="1">
        <f>CARS!G45+'SINGLE UNITS'!G45+'SEMI&amp;BUS'!G45</f>
        <v>0</v>
      </c>
      <c r="H46" s="1">
        <f>CARS!H45+'SINGLE UNITS'!H45+'SEMI&amp;BUS'!H45</f>
        <v>0</v>
      </c>
      <c r="I46" s="1">
        <f>CARS!I45+'SINGLE UNITS'!I45+'SEMI&amp;BUS'!I45</f>
        <v>0</v>
      </c>
      <c r="J46" s="1">
        <f>CARS!J45+'SINGLE UNITS'!J45+'SEMI&amp;BUS'!J45</f>
        <v>0</v>
      </c>
      <c r="K46" s="1">
        <f>CARS!K45+'SINGLE UNITS'!K45+'SEMI&amp;BUS'!K45</f>
        <v>0</v>
      </c>
      <c r="L46" s="1">
        <f>CARS!L45+'SINGLE UNITS'!L45+'SEMI&amp;BUS'!L45</f>
        <v>0</v>
      </c>
      <c r="M46" s="1">
        <f>CARS!M45+'SINGLE UNITS'!M45+'SEMI&amp;BUS'!M45</f>
        <v>0</v>
      </c>
      <c r="N46" s="1">
        <f>CARS!N45+'SINGLE UNITS'!N45+'SEMI&amp;BUS'!N45</f>
        <v>0</v>
      </c>
      <c r="O46" s="1">
        <f>CARS!O45+'SINGLE UNITS'!O45+'SEMI&amp;BUS'!O45</f>
        <v>0</v>
      </c>
      <c r="P46" s="1">
        <f>CARS!P45+'SINGLE UNITS'!P45+'SEMI&amp;BUS'!P45</f>
        <v>0</v>
      </c>
      <c r="Q46" s="1">
        <f>CARS!Q45+'SINGLE UNITS'!Q45+'SEMI&amp;BUS'!Q45</f>
        <v>0</v>
      </c>
      <c r="S46" t="s">
        <v>42</v>
      </c>
      <c r="T46" s="7"/>
      <c r="U46" s="7"/>
      <c r="V46" s="11"/>
      <c r="W46" s="2"/>
      <c r="X46" s="5"/>
      <c r="Y46" s="5"/>
      <c r="Z46" s="6"/>
      <c r="AA46" s="2"/>
      <c r="AB46" s="11"/>
      <c r="AC46" s="11"/>
      <c r="AD46" s="7"/>
      <c r="AE46" s="2"/>
      <c r="AF46" s="6"/>
      <c r="AG46" s="6"/>
      <c r="AH46" s="5"/>
      <c r="AI46" s="2"/>
      <c r="AL46">
        <f t="shared" si="4"/>
        <v>0</v>
      </c>
      <c r="AO46">
        <f t="shared" si="1"/>
        <v>0</v>
      </c>
      <c r="AR46">
        <f t="shared" si="2"/>
        <v>0</v>
      </c>
      <c r="AU46">
        <f t="shared" si="3"/>
        <v>0</v>
      </c>
    </row>
    <row r="47" spans="1:48" x14ac:dyDescent="0.25">
      <c r="A47" t="s">
        <v>42</v>
      </c>
      <c r="B47" s="1">
        <f>CARS!B46+'SINGLE UNITS'!B46+'SEMI&amp;BUS'!B46</f>
        <v>0</v>
      </c>
      <c r="C47" s="1">
        <f>CARS!C46+'SINGLE UNITS'!C46+'SEMI&amp;BUS'!C46</f>
        <v>0</v>
      </c>
      <c r="D47" s="1">
        <f>CARS!D46+'SINGLE UNITS'!D46+'SEMI&amp;BUS'!D46</f>
        <v>0</v>
      </c>
      <c r="E47" s="1">
        <f>CARS!E46+'SINGLE UNITS'!E46+'SEMI&amp;BUS'!E46</f>
        <v>0</v>
      </c>
      <c r="F47" s="1">
        <f>CARS!F46+'SINGLE UNITS'!F46+'SEMI&amp;BUS'!F46</f>
        <v>0</v>
      </c>
      <c r="G47" s="1">
        <f>CARS!G46+'SINGLE UNITS'!G46+'SEMI&amp;BUS'!G46</f>
        <v>0</v>
      </c>
      <c r="H47" s="1">
        <f>CARS!H46+'SINGLE UNITS'!H46+'SEMI&amp;BUS'!H46</f>
        <v>0</v>
      </c>
      <c r="I47" s="1">
        <f>CARS!I46+'SINGLE UNITS'!I46+'SEMI&amp;BUS'!I46</f>
        <v>0</v>
      </c>
      <c r="J47" s="1">
        <f>CARS!J46+'SINGLE UNITS'!J46+'SEMI&amp;BUS'!J46</f>
        <v>0</v>
      </c>
      <c r="K47" s="1">
        <f>CARS!K46+'SINGLE UNITS'!K46+'SEMI&amp;BUS'!K46</f>
        <v>0</v>
      </c>
      <c r="L47" s="1">
        <f>CARS!L46+'SINGLE UNITS'!L46+'SEMI&amp;BUS'!L46</f>
        <v>0</v>
      </c>
      <c r="M47" s="1">
        <f>CARS!M46+'SINGLE UNITS'!M46+'SEMI&amp;BUS'!M46</f>
        <v>0</v>
      </c>
      <c r="N47" s="1">
        <f>CARS!N46+'SINGLE UNITS'!N46+'SEMI&amp;BUS'!N46</f>
        <v>0</v>
      </c>
      <c r="O47" s="1">
        <f>CARS!O46+'SINGLE UNITS'!O46+'SEMI&amp;BUS'!O46</f>
        <v>0</v>
      </c>
      <c r="P47" s="1">
        <f>CARS!P46+'SINGLE UNITS'!P46+'SEMI&amp;BUS'!P46</f>
        <v>0</v>
      </c>
      <c r="Q47" s="1">
        <f>CARS!Q46+'SINGLE UNITS'!Q46+'SEMI&amp;BUS'!Q46</f>
        <v>0</v>
      </c>
      <c r="S47" t="s">
        <v>43</v>
      </c>
      <c r="T47" s="7"/>
      <c r="U47" s="7"/>
      <c r="V47" s="11"/>
      <c r="W47" s="2"/>
      <c r="X47" s="5"/>
      <c r="Y47" s="5"/>
      <c r="Z47" s="6"/>
      <c r="AA47" s="2"/>
      <c r="AB47" s="11"/>
      <c r="AC47" s="11"/>
      <c r="AD47" s="7"/>
      <c r="AE47" s="2"/>
      <c r="AF47" s="6"/>
      <c r="AG47" s="6"/>
      <c r="AH47" s="5"/>
      <c r="AI47" s="2"/>
      <c r="AL47">
        <f t="shared" si="4"/>
        <v>0</v>
      </c>
      <c r="AO47">
        <f t="shared" si="1"/>
        <v>0</v>
      </c>
      <c r="AR47">
        <f t="shared" si="2"/>
        <v>0</v>
      </c>
      <c r="AU47">
        <f t="shared" si="3"/>
        <v>0</v>
      </c>
    </row>
    <row r="48" spans="1:48" x14ac:dyDescent="0.25">
      <c r="A48" t="s">
        <v>43</v>
      </c>
      <c r="B48" s="1">
        <f>CARS!B47+'SINGLE UNITS'!B47+'SEMI&amp;BUS'!B47</f>
        <v>0</v>
      </c>
      <c r="C48" s="1">
        <f>CARS!C47+'SINGLE UNITS'!C47+'SEMI&amp;BUS'!C47</f>
        <v>0</v>
      </c>
      <c r="D48" s="1">
        <f>CARS!D47+'SINGLE UNITS'!D47+'SEMI&amp;BUS'!D47</f>
        <v>0</v>
      </c>
      <c r="E48" s="1">
        <f>CARS!E47+'SINGLE UNITS'!E47+'SEMI&amp;BUS'!E47</f>
        <v>0</v>
      </c>
      <c r="F48" s="1">
        <f>CARS!F47+'SINGLE UNITS'!F47+'SEMI&amp;BUS'!F47</f>
        <v>0</v>
      </c>
      <c r="G48" s="1">
        <f>CARS!G47+'SINGLE UNITS'!G47+'SEMI&amp;BUS'!G47</f>
        <v>0</v>
      </c>
      <c r="H48" s="1">
        <f>CARS!H47+'SINGLE UNITS'!H47+'SEMI&amp;BUS'!H47</f>
        <v>0</v>
      </c>
      <c r="I48" s="1">
        <f>CARS!I47+'SINGLE UNITS'!I47+'SEMI&amp;BUS'!I47</f>
        <v>0</v>
      </c>
      <c r="J48" s="1">
        <f>CARS!J47+'SINGLE UNITS'!J47+'SEMI&amp;BUS'!J47</f>
        <v>0</v>
      </c>
      <c r="K48" s="1">
        <f>CARS!K47+'SINGLE UNITS'!K47+'SEMI&amp;BUS'!K47</f>
        <v>0</v>
      </c>
      <c r="L48" s="1">
        <f>CARS!L47+'SINGLE UNITS'!L47+'SEMI&amp;BUS'!L47</f>
        <v>0</v>
      </c>
      <c r="M48" s="1">
        <f>CARS!M47+'SINGLE UNITS'!M47+'SEMI&amp;BUS'!M47</f>
        <v>0</v>
      </c>
      <c r="N48" s="1">
        <f>CARS!N47+'SINGLE UNITS'!N47+'SEMI&amp;BUS'!N47</f>
        <v>0</v>
      </c>
      <c r="O48" s="1">
        <f>CARS!O47+'SINGLE UNITS'!O47+'SEMI&amp;BUS'!O47</f>
        <v>0</v>
      </c>
      <c r="P48" s="1">
        <f>CARS!P47+'SINGLE UNITS'!P47+'SEMI&amp;BUS'!P47</f>
        <v>0</v>
      </c>
      <c r="Q48" s="1">
        <f>CARS!Q47+'SINGLE UNITS'!Q47+'SEMI&amp;BUS'!Q47</f>
        <v>0</v>
      </c>
      <c r="S48" t="s">
        <v>44</v>
      </c>
      <c r="T48" s="7"/>
      <c r="U48" s="7"/>
      <c r="V48" s="11"/>
      <c r="W48" s="2"/>
      <c r="X48" s="5"/>
      <c r="Y48" s="5"/>
      <c r="Z48" s="6"/>
      <c r="AA48" s="2"/>
      <c r="AB48" s="11"/>
      <c r="AC48" s="11"/>
      <c r="AD48" s="7"/>
      <c r="AE48" s="2"/>
      <c r="AF48" s="6"/>
      <c r="AG48" s="6"/>
      <c r="AH48" s="5"/>
      <c r="AI48" s="2"/>
      <c r="AL48">
        <f t="shared" si="4"/>
        <v>0</v>
      </c>
      <c r="AO48">
        <f t="shared" si="1"/>
        <v>0</v>
      </c>
      <c r="AR48">
        <f t="shared" si="2"/>
        <v>0</v>
      </c>
      <c r="AU48">
        <f t="shared" si="3"/>
        <v>0</v>
      </c>
    </row>
    <row r="49" spans="1:48" x14ac:dyDescent="0.25">
      <c r="A49" t="s">
        <v>44</v>
      </c>
      <c r="B49" s="1">
        <f>CARS!B48+'SINGLE UNITS'!B48+'SEMI&amp;BUS'!B48</f>
        <v>0</v>
      </c>
      <c r="C49" s="1">
        <f>CARS!C48+'SINGLE UNITS'!C48+'SEMI&amp;BUS'!C48</f>
        <v>0</v>
      </c>
      <c r="D49" s="1">
        <f>CARS!D48+'SINGLE UNITS'!D48+'SEMI&amp;BUS'!D48</f>
        <v>0</v>
      </c>
      <c r="E49" s="1">
        <f>CARS!E48+'SINGLE UNITS'!E48+'SEMI&amp;BUS'!E48</f>
        <v>0</v>
      </c>
      <c r="F49" s="1">
        <f>CARS!F48+'SINGLE UNITS'!F48+'SEMI&amp;BUS'!F48</f>
        <v>0</v>
      </c>
      <c r="G49" s="1">
        <f>CARS!G48+'SINGLE UNITS'!G48+'SEMI&amp;BUS'!G48</f>
        <v>0</v>
      </c>
      <c r="H49" s="1">
        <f>CARS!H48+'SINGLE UNITS'!H48+'SEMI&amp;BUS'!H48</f>
        <v>0</v>
      </c>
      <c r="I49" s="1">
        <f>CARS!I48+'SINGLE UNITS'!I48+'SEMI&amp;BUS'!I48</f>
        <v>0</v>
      </c>
      <c r="J49" s="1">
        <f>CARS!J48+'SINGLE UNITS'!J48+'SEMI&amp;BUS'!J48</f>
        <v>0</v>
      </c>
      <c r="K49" s="1">
        <f>CARS!K48+'SINGLE UNITS'!K48+'SEMI&amp;BUS'!K48</f>
        <v>0</v>
      </c>
      <c r="L49" s="1">
        <f>CARS!L48+'SINGLE UNITS'!L48+'SEMI&amp;BUS'!L48</f>
        <v>0</v>
      </c>
      <c r="M49" s="1">
        <f>CARS!M48+'SINGLE UNITS'!M48+'SEMI&amp;BUS'!M48</f>
        <v>0</v>
      </c>
      <c r="N49" s="1">
        <f>CARS!N48+'SINGLE UNITS'!N48+'SEMI&amp;BUS'!N48</f>
        <v>0</v>
      </c>
      <c r="O49" s="1">
        <f>CARS!O48+'SINGLE UNITS'!O48+'SEMI&amp;BUS'!O48</f>
        <v>0</v>
      </c>
      <c r="P49" s="1">
        <f>CARS!P48+'SINGLE UNITS'!P48+'SEMI&amp;BUS'!P48</f>
        <v>0</v>
      </c>
      <c r="Q49" s="1">
        <f>CARS!Q48+'SINGLE UNITS'!Q48+'SEMI&amp;BUS'!Q48</f>
        <v>0</v>
      </c>
      <c r="S49" t="s">
        <v>45</v>
      </c>
      <c r="T49" s="7">
        <f t="shared" ref="T49:AI49" si="12">SUM(B46:B49)</f>
        <v>0</v>
      </c>
      <c r="U49" s="7">
        <f t="shared" si="12"/>
        <v>0</v>
      </c>
      <c r="V49" s="11">
        <f t="shared" si="12"/>
        <v>0</v>
      </c>
      <c r="W49" s="2">
        <f t="shared" si="12"/>
        <v>0</v>
      </c>
      <c r="X49" s="5">
        <f t="shared" si="12"/>
        <v>0</v>
      </c>
      <c r="Y49" s="5">
        <f t="shared" si="12"/>
        <v>0</v>
      </c>
      <c r="Z49" s="6">
        <f t="shared" si="12"/>
        <v>0</v>
      </c>
      <c r="AA49" s="2">
        <f t="shared" si="12"/>
        <v>0</v>
      </c>
      <c r="AB49" s="11">
        <f t="shared" si="12"/>
        <v>0</v>
      </c>
      <c r="AC49" s="11">
        <f t="shared" si="12"/>
        <v>0</v>
      </c>
      <c r="AD49" s="7">
        <f t="shared" si="12"/>
        <v>0</v>
      </c>
      <c r="AE49" s="2">
        <f t="shared" si="12"/>
        <v>0</v>
      </c>
      <c r="AF49" s="6">
        <f t="shared" si="12"/>
        <v>0</v>
      </c>
      <c r="AG49" s="6">
        <f t="shared" si="12"/>
        <v>0</v>
      </c>
      <c r="AH49" s="5">
        <f t="shared" si="12"/>
        <v>0</v>
      </c>
      <c r="AI49" s="2">
        <f t="shared" si="12"/>
        <v>0</v>
      </c>
      <c r="AL49">
        <f t="shared" si="4"/>
        <v>0</v>
      </c>
      <c r="AM49">
        <f>MAX(AL46:AL49)</f>
        <v>0</v>
      </c>
      <c r="AO49">
        <f t="shared" si="1"/>
        <v>0</v>
      </c>
      <c r="AP49">
        <f>MAX(AO46:AO49)</f>
        <v>0</v>
      </c>
      <c r="AR49">
        <f t="shared" si="2"/>
        <v>0</v>
      </c>
      <c r="AS49">
        <f>MAX(AR46:AR49)</f>
        <v>0</v>
      </c>
      <c r="AU49">
        <f t="shared" si="3"/>
        <v>0</v>
      </c>
      <c r="AV49">
        <f>MAX(AU46:AU49)</f>
        <v>0</v>
      </c>
    </row>
    <row r="50" spans="1:48" x14ac:dyDescent="0.25">
      <c r="A50" t="s">
        <v>45</v>
      </c>
      <c r="B50" s="1">
        <f>CARS!B49+'SINGLE UNITS'!B49+'SEMI&amp;BUS'!B49</f>
        <v>0</v>
      </c>
      <c r="C50" s="1">
        <f>CARS!C49+'SINGLE UNITS'!C49+'SEMI&amp;BUS'!C49</f>
        <v>0</v>
      </c>
      <c r="D50" s="1">
        <f>CARS!D49+'SINGLE UNITS'!D49+'SEMI&amp;BUS'!D49</f>
        <v>0</v>
      </c>
      <c r="E50" s="1">
        <f>CARS!E49+'SINGLE UNITS'!E49+'SEMI&amp;BUS'!E49</f>
        <v>0</v>
      </c>
      <c r="F50" s="1">
        <f>CARS!F49+'SINGLE UNITS'!F49+'SEMI&amp;BUS'!F49</f>
        <v>0</v>
      </c>
      <c r="G50" s="1">
        <f>CARS!G49+'SINGLE UNITS'!G49+'SEMI&amp;BUS'!G49</f>
        <v>0</v>
      </c>
      <c r="H50" s="1">
        <f>CARS!H49+'SINGLE UNITS'!H49+'SEMI&amp;BUS'!H49</f>
        <v>0</v>
      </c>
      <c r="I50" s="1">
        <f>CARS!I49+'SINGLE UNITS'!I49+'SEMI&amp;BUS'!I49</f>
        <v>0</v>
      </c>
      <c r="J50" s="1">
        <f>CARS!J49+'SINGLE UNITS'!J49+'SEMI&amp;BUS'!J49</f>
        <v>0</v>
      </c>
      <c r="K50" s="1">
        <f>CARS!K49+'SINGLE UNITS'!K49+'SEMI&amp;BUS'!K49</f>
        <v>0</v>
      </c>
      <c r="L50" s="1">
        <f>CARS!L49+'SINGLE UNITS'!L49+'SEMI&amp;BUS'!L49</f>
        <v>0</v>
      </c>
      <c r="M50" s="1">
        <f>CARS!M49+'SINGLE UNITS'!M49+'SEMI&amp;BUS'!M49</f>
        <v>0</v>
      </c>
      <c r="N50" s="1">
        <f>CARS!N49+'SINGLE UNITS'!N49+'SEMI&amp;BUS'!N49</f>
        <v>0</v>
      </c>
      <c r="O50" s="1">
        <f>CARS!O49+'SINGLE UNITS'!O49+'SEMI&amp;BUS'!O49</f>
        <v>0</v>
      </c>
      <c r="P50" s="1">
        <f>CARS!P49+'SINGLE UNITS'!P49+'SEMI&amp;BUS'!P49</f>
        <v>0</v>
      </c>
      <c r="Q50" s="1">
        <f>CARS!Q49+'SINGLE UNITS'!Q49+'SEMI&amp;BUS'!Q49</f>
        <v>0</v>
      </c>
      <c r="S50" t="s">
        <v>46</v>
      </c>
      <c r="T50" s="7"/>
      <c r="U50" s="7"/>
      <c r="V50" s="11"/>
      <c r="W50" s="2"/>
      <c r="X50" s="5"/>
      <c r="Y50" s="5"/>
      <c r="Z50" s="6"/>
      <c r="AA50" s="2"/>
      <c r="AB50" s="11"/>
      <c r="AC50" s="11"/>
      <c r="AD50" s="7"/>
      <c r="AE50" s="2"/>
      <c r="AF50" s="6"/>
      <c r="AG50" s="6"/>
      <c r="AH50" s="5"/>
      <c r="AI50" s="2"/>
      <c r="AL50">
        <f t="shared" si="4"/>
        <v>0</v>
      </c>
      <c r="AO50">
        <f t="shared" si="1"/>
        <v>0</v>
      </c>
      <c r="AR50">
        <f t="shared" si="2"/>
        <v>0</v>
      </c>
      <c r="AU50">
        <f t="shared" si="3"/>
        <v>0</v>
      </c>
    </row>
    <row r="51" spans="1:48" x14ac:dyDescent="0.25">
      <c r="A51" t="s">
        <v>46</v>
      </c>
      <c r="B51" s="1">
        <f>CARS!B50+'SINGLE UNITS'!B50+'SEMI&amp;BUS'!B50</f>
        <v>0</v>
      </c>
      <c r="C51" s="1">
        <f>CARS!C50+'SINGLE UNITS'!C50+'SEMI&amp;BUS'!C50</f>
        <v>0</v>
      </c>
      <c r="D51" s="1">
        <f>CARS!D50+'SINGLE UNITS'!D50+'SEMI&amp;BUS'!D50</f>
        <v>0</v>
      </c>
      <c r="E51" s="1">
        <f>CARS!E50+'SINGLE UNITS'!E50+'SEMI&amp;BUS'!E50</f>
        <v>0</v>
      </c>
      <c r="F51" s="1">
        <f>CARS!F50+'SINGLE UNITS'!F50+'SEMI&amp;BUS'!F50</f>
        <v>0</v>
      </c>
      <c r="G51" s="1">
        <f>CARS!G50+'SINGLE UNITS'!G50+'SEMI&amp;BUS'!G50</f>
        <v>0</v>
      </c>
      <c r="H51" s="1">
        <f>CARS!H50+'SINGLE UNITS'!H50+'SEMI&amp;BUS'!H50</f>
        <v>0</v>
      </c>
      <c r="I51" s="1">
        <f>CARS!I50+'SINGLE UNITS'!I50+'SEMI&amp;BUS'!I50</f>
        <v>0</v>
      </c>
      <c r="J51" s="1">
        <f>CARS!J50+'SINGLE UNITS'!J50+'SEMI&amp;BUS'!J50</f>
        <v>0</v>
      </c>
      <c r="K51" s="1">
        <f>CARS!K50+'SINGLE UNITS'!K50+'SEMI&amp;BUS'!K50</f>
        <v>0</v>
      </c>
      <c r="L51" s="1">
        <f>CARS!L50+'SINGLE UNITS'!L50+'SEMI&amp;BUS'!L50</f>
        <v>0</v>
      </c>
      <c r="M51" s="1">
        <f>CARS!M50+'SINGLE UNITS'!M50+'SEMI&amp;BUS'!M50</f>
        <v>0</v>
      </c>
      <c r="N51" s="1">
        <f>CARS!N50+'SINGLE UNITS'!N50+'SEMI&amp;BUS'!N50</f>
        <v>0</v>
      </c>
      <c r="O51" s="1">
        <f>CARS!O50+'SINGLE UNITS'!O50+'SEMI&amp;BUS'!O50</f>
        <v>0</v>
      </c>
      <c r="P51" s="1">
        <f>CARS!P50+'SINGLE UNITS'!P50+'SEMI&amp;BUS'!P50</f>
        <v>0</v>
      </c>
      <c r="Q51" s="1">
        <f>CARS!Q50+'SINGLE UNITS'!Q50+'SEMI&amp;BUS'!Q50</f>
        <v>0</v>
      </c>
      <c r="S51" t="s">
        <v>47</v>
      </c>
      <c r="T51" s="7"/>
      <c r="U51" s="7"/>
      <c r="V51" s="11"/>
      <c r="W51" s="2"/>
      <c r="X51" s="5"/>
      <c r="Y51" s="5"/>
      <c r="Z51" s="6"/>
      <c r="AA51" s="2"/>
      <c r="AB51" s="11"/>
      <c r="AC51" s="11"/>
      <c r="AD51" s="7"/>
      <c r="AE51" s="2"/>
      <c r="AF51" s="6"/>
      <c r="AG51" s="6"/>
      <c r="AH51" s="5"/>
      <c r="AI51" s="2"/>
      <c r="AL51">
        <f t="shared" si="4"/>
        <v>0</v>
      </c>
      <c r="AO51">
        <f t="shared" si="1"/>
        <v>0</v>
      </c>
      <c r="AR51">
        <f t="shared" si="2"/>
        <v>0</v>
      </c>
      <c r="AU51">
        <f t="shared" si="3"/>
        <v>0</v>
      </c>
    </row>
    <row r="52" spans="1:48" x14ac:dyDescent="0.25">
      <c r="A52" t="s">
        <v>47</v>
      </c>
      <c r="B52" s="1">
        <f>CARS!B51+'SINGLE UNITS'!B51+'SEMI&amp;BUS'!B51</f>
        <v>0</v>
      </c>
      <c r="C52" s="1">
        <f>CARS!C51+'SINGLE UNITS'!C51+'SEMI&amp;BUS'!C51</f>
        <v>0</v>
      </c>
      <c r="D52" s="1">
        <f>CARS!D51+'SINGLE UNITS'!D51+'SEMI&amp;BUS'!D51</f>
        <v>0</v>
      </c>
      <c r="E52" s="1">
        <f>CARS!E51+'SINGLE UNITS'!E51+'SEMI&amp;BUS'!E51</f>
        <v>0</v>
      </c>
      <c r="F52" s="1">
        <f>CARS!F51+'SINGLE UNITS'!F51+'SEMI&amp;BUS'!F51</f>
        <v>0</v>
      </c>
      <c r="G52" s="1">
        <f>CARS!G51+'SINGLE UNITS'!G51+'SEMI&amp;BUS'!G51</f>
        <v>0</v>
      </c>
      <c r="H52" s="1">
        <f>CARS!H51+'SINGLE UNITS'!H51+'SEMI&amp;BUS'!H51</f>
        <v>0</v>
      </c>
      <c r="I52" s="1">
        <f>CARS!I51+'SINGLE UNITS'!I51+'SEMI&amp;BUS'!I51</f>
        <v>0</v>
      </c>
      <c r="J52" s="1">
        <f>CARS!J51+'SINGLE UNITS'!J51+'SEMI&amp;BUS'!J51</f>
        <v>0</v>
      </c>
      <c r="K52" s="1">
        <f>CARS!K51+'SINGLE UNITS'!K51+'SEMI&amp;BUS'!K51</f>
        <v>0</v>
      </c>
      <c r="L52" s="1">
        <f>CARS!L51+'SINGLE UNITS'!L51+'SEMI&amp;BUS'!L51</f>
        <v>0</v>
      </c>
      <c r="M52" s="1">
        <f>CARS!M51+'SINGLE UNITS'!M51+'SEMI&amp;BUS'!M51</f>
        <v>0</v>
      </c>
      <c r="N52" s="1">
        <f>CARS!N51+'SINGLE UNITS'!N51+'SEMI&amp;BUS'!N51</f>
        <v>0</v>
      </c>
      <c r="O52" s="1">
        <f>CARS!O51+'SINGLE UNITS'!O51+'SEMI&amp;BUS'!O51</f>
        <v>0</v>
      </c>
      <c r="P52" s="1">
        <f>CARS!P51+'SINGLE UNITS'!P51+'SEMI&amp;BUS'!P51</f>
        <v>0</v>
      </c>
      <c r="Q52" s="1">
        <f>CARS!Q51+'SINGLE UNITS'!Q51+'SEMI&amp;BUS'!Q51</f>
        <v>0</v>
      </c>
      <c r="S52" t="s">
        <v>48</v>
      </c>
      <c r="T52" s="7"/>
      <c r="U52" s="7"/>
      <c r="V52" s="11"/>
      <c r="W52" s="2"/>
      <c r="X52" s="5"/>
      <c r="Y52" s="5"/>
      <c r="Z52" s="6"/>
      <c r="AA52" s="2"/>
      <c r="AB52" s="11"/>
      <c r="AC52" s="11"/>
      <c r="AD52" s="7"/>
      <c r="AE52" s="2"/>
      <c r="AF52" s="6"/>
      <c r="AG52" s="6"/>
      <c r="AH52" s="5"/>
      <c r="AI52" s="2"/>
      <c r="AL52">
        <f t="shared" si="4"/>
        <v>0</v>
      </c>
      <c r="AO52">
        <f t="shared" si="1"/>
        <v>0</v>
      </c>
      <c r="AR52">
        <f t="shared" si="2"/>
        <v>0</v>
      </c>
      <c r="AU52">
        <f t="shared" si="3"/>
        <v>0</v>
      </c>
    </row>
    <row r="53" spans="1:48" x14ac:dyDescent="0.25">
      <c r="A53" t="s">
        <v>48</v>
      </c>
      <c r="B53" s="1">
        <f>CARS!B52+'SINGLE UNITS'!B52+'SEMI&amp;BUS'!B52</f>
        <v>0</v>
      </c>
      <c r="C53" s="1">
        <f>CARS!C52+'SINGLE UNITS'!C52+'SEMI&amp;BUS'!C52</f>
        <v>0</v>
      </c>
      <c r="D53" s="1">
        <f>CARS!D52+'SINGLE UNITS'!D52+'SEMI&amp;BUS'!D52</f>
        <v>0</v>
      </c>
      <c r="E53" s="1">
        <f>CARS!E52+'SINGLE UNITS'!E52+'SEMI&amp;BUS'!E52</f>
        <v>0</v>
      </c>
      <c r="F53" s="1">
        <f>CARS!F52+'SINGLE UNITS'!F52+'SEMI&amp;BUS'!F52</f>
        <v>0</v>
      </c>
      <c r="G53" s="1">
        <f>CARS!G52+'SINGLE UNITS'!G52+'SEMI&amp;BUS'!G52</f>
        <v>0</v>
      </c>
      <c r="H53" s="1">
        <f>CARS!H52+'SINGLE UNITS'!H52+'SEMI&amp;BUS'!H52</f>
        <v>0</v>
      </c>
      <c r="I53" s="1">
        <f>CARS!I52+'SINGLE UNITS'!I52+'SEMI&amp;BUS'!I52</f>
        <v>0</v>
      </c>
      <c r="J53" s="1">
        <f>CARS!J52+'SINGLE UNITS'!J52+'SEMI&amp;BUS'!J52</f>
        <v>0</v>
      </c>
      <c r="K53" s="1">
        <f>CARS!K52+'SINGLE UNITS'!K52+'SEMI&amp;BUS'!K52</f>
        <v>0</v>
      </c>
      <c r="L53" s="1">
        <f>CARS!L52+'SINGLE UNITS'!L52+'SEMI&amp;BUS'!L52</f>
        <v>0</v>
      </c>
      <c r="M53" s="1">
        <f>CARS!M52+'SINGLE UNITS'!M52+'SEMI&amp;BUS'!M52</f>
        <v>0</v>
      </c>
      <c r="N53" s="1">
        <f>CARS!N52+'SINGLE UNITS'!N52+'SEMI&amp;BUS'!N52</f>
        <v>0</v>
      </c>
      <c r="O53" s="1">
        <f>CARS!O52+'SINGLE UNITS'!O52+'SEMI&amp;BUS'!O52</f>
        <v>0</v>
      </c>
      <c r="P53" s="1">
        <f>CARS!P52+'SINGLE UNITS'!P52+'SEMI&amp;BUS'!P52</f>
        <v>0</v>
      </c>
      <c r="Q53" s="1">
        <f>CARS!Q52+'SINGLE UNITS'!Q52+'SEMI&amp;BUS'!Q52</f>
        <v>0</v>
      </c>
      <c r="S53" t="s">
        <v>49</v>
      </c>
      <c r="T53" s="7">
        <f t="shared" ref="T53:AI53" si="13">SUM(B50:B53)</f>
        <v>0</v>
      </c>
      <c r="U53" s="7">
        <f t="shared" si="13"/>
        <v>0</v>
      </c>
      <c r="V53" s="11">
        <f t="shared" si="13"/>
        <v>0</v>
      </c>
      <c r="W53" s="2">
        <f t="shared" si="13"/>
        <v>0</v>
      </c>
      <c r="X53" s="5">
        <f t="shared" si="13"/>
        <v>0</v>
      </c>
      <c r="Y53" s="5">
        <f t="shared" si="13"/>
        <v>0</v>
      </c>
      <c r="Z53" s="6">
        <f t="shared" si="13"/>
        <v>0</v>
      </c>
      <c r="AA53" s="2">
        <f t="shared" si="13"/>
        <v>0</v>
      </c>
      <c r="AB53" s="11">
        <f t="shared" si="13"/>
        <v>0</v>
      </c>
      <c r="AC53" s="11">
        <f t="shared" si="13"/>
        <v>0</v>
      </c>
      <c r="AD53" s="7">
        <f t="shared" si="13"/>
        <v>0</v>
      </c>
      <c r="AE53" s="2">
        <f t="shared" si="13"/>
        <v>0</v>
      </c>
      <c r="AF53" s="6">
        <f t="shared" si="13"/>
        <v>0</v>
      </c>
      <c r="AG53" s="6">
        <f t="shared" si="13"/>
        <v>0</v>
      </c>
      <c r="AH53" s="5">
        <f t="shared" si="13"/>
        <v>0</v>
      </c>
      <c r="AI53" s="2">
        <f t="shared" si="13"/>
        <v>0</v>
      </c>
      <c r="AL53">
        <f t="shared" si="4"/>
        <v>0</v>
      </c>
      <c r="AM53">
        <f>MAX(AL50:AL53)</f>
        <v>0</v>
      </c>
      <c r="AO53">
        <f t="shared" si="1"/>
        <v>0</v>
      </c>
      <c r="AP53">
        <f>MAX(AO50:AO53)</f>
        <v>0</v>
      </c>
      <c r="AR53">
        <f t="shared" si="2"/>
        <v>0</v>
      </c>
      <c r="AS53">
        <f>MAX(AR50:AR53)</f>
        <v>0</v>
      </c>
      <c r="AU53">
        <f t="shared" si="3"/>
        <v>0</v>
      </c>
      <c r="AV53">
        <f>MAX(AU50:AU53)</f>
        <v>0</v>
      </c>
    </row>
    <row r="54" spans="1:48" x14ac:dyDescent="0.25">
      <c r="A54" t="s">
        <v>49</v>
      </c>
      <c r="B54" s="1">
        <f>CARS!B53+'SINGLE UNITS'!B53+'SEMI&amp;BUS'!B53</f>
        <v>0</v>
      </c>
      <c r="C54" s="1">
        <f>CARS!C53+'SINGLE UNITS'!C53+'SEMI&amp;BUS'!C53</f>
        <v>0</v>
      </c>
      <c r="D54" s="1">
        <f>CARS!D53+'SINGLE UNITS'!D53+'SEMI&amp;BUS'!D53</f>
        <v>0</v>
      </c>
      <c r="E54" s="1">
        <f>CARS!E53+'SINGLE UNITS'!E53+'SEMI&amp;BUS'!E53</f>
        <v>0</v>
      </c>
      <c r="F54" s="1">
        <f>CARS!F53+'SINGLE UNITS'!F53+'SEMI&amp;BUS'!F53</f>
        <v>0</v>
      </c>
      <c r="G54" s="1">
        <f>CARS!G53+'SINGLE UNITS'!G53+'SEMI&amp;BUS'!G53</f>
        <v>0</v>
      </c>
      <c r="H54" s="1">
        <f>CARS!H53+'SINGLE UNITS'!H53+'SEMI&amp;BUS'!H53</f>
        <v>0</v>
      </c>
      <c r="I54" s="1">
        <f>CARS!I53+'SINGLE UNITS'!I53+'SEMI&amp;BUS'!I53</f>
        <v>0</v>
      </c>
      <c r="J54" s="1">
        <f>CARS!J53+'SINGLE UNITS'!J53+'SEMI&amp;BUS'!J53</f>
        <v>0</v>
      </c>
      <c r="K54" s="1">
        <f>CARS!K53+'SINGLE UNITS'!K53+'SEMI&amp;BUS'!K53</f>
        <v>0</v>
      </c>
      <c r="L54" s="1">
        <f>CARS!L53+'SINGLE UNITS'!L53+'SEMI&amp;BUS'!L53</f>
        <v>0</v>
      </c>
      <c r="M54" s="1">
        <f>CARS!M53+'SINGLE UNITS'!M53+'SEMI&amp;BUS'!M53</f>
        <v>0</v>
      </c>
      <c r="N54" s="1">
        <f>CARS!N53+'SINGLE UNITS'!N53+'SEMI&amp;BUS'!N53</f>
        <v>0</v>
      </c>
      <c r="O54" s="1">
        <f>CARS!O53+'SINGLE UNITS'!O53+'SEMI&amp;BUS'!O53</f>
        <v>0</v>
      </c>
      <c r="P54" s="1">
        <f>CARS!P53+'SINGLE UNITS'!P53+'SEMI&amp;BUS'!P53</f>
        <v>0</v>
      </c>
      <c r="Q54" s="1">
        <f>CARS!Q53+'SINGLE UNITS'!Q53+'SEMI&amp;BUS'!Q53</f>
        <v>0</v>
      </c>
      <c r="S54" t="s">
        <v>50</v>
      </c>
      <c r="T54" s="7"/>
      <c r="U54" s="7"/>
      <c r="V54" s="11"/>
      <c r="W54" s="2"/>
      <c r="X54" s="5"/>
      <c r="Y54" s="5"/>
      <c r="Z54" s="6"/>
      <c r="AA54" s="2"/>
      <c r="AB54" s="11"/>
      <c r="AC54" s="11"/>
      <c r="AD54" s="7"/>
      <c r="AE54" s="2"/>
      <c r="AF54" s="6"/>
      <c r="AG54" s="6"/>
      <c r="AH54" s="5"/>
      <c r="AI54" s="2"/>
      <c r="AL54">
        <f t="shared" si="4"/>
        <v>0</v>
      </c>
      <c r="AO54">
        <f t="shared" si="1"/>
        <v>0</v>
      </c>
      <c r="AR54">
        <f t="shared" si="2"/>
        <v>0</v>
      </c>
      <c r="AU54">
        <f t="shared" si="3"/>
        <v>0</v>
      </c>
    </row>
    <row r="55" spans="1:48" x14ac:dyDescent="0.25">
      <c r="A55" t="s">
        <v>50</v>
      </c>
      <c r="B55" s="1">
        <f>CARS!B54+'SINGLE UNITS'!B54+'SEMI&amp;BUS'!B54</f>
        <v>0</v>
      </c>
      <c r="C55" s="1">
        <f>CARS!C54+'SINGLE UNITS'!C54+'SEMI&amp;BUS'!C54</f>
        <v>0</v>
      </c>
      <c r="D55" s="1">
        <f>CARS!D54+'SINGLE UNITS'!D54+'SEMI&amp;BUS'!D54</f>
        <v>0</v>
      </c>
      <c r="E55" s="1">
        <f>CARS!E54+'SINGLE UNITS'!E54+'SEMI&amp;BUS'!E54</f>
        <v>0</v>
      </c>
      <c r="F55" s="1">
        <f>CARS!F54+'SINGLE UNITS'!F54+'SEMI&amp;BUS'!F54</f>
        <v>0</v>
      </c>
      <c r="G55" s="1">
        <f>CARS!G54+'SINGLE UNITS'!G54+'SEMI&amp;BUS'!G54</f>
        <v>0</v>
      </c>
      <c r="H55" s="1">
        <f>CARS!H54+'SINGLE UNITS'!H54+'SEMI&amp;BUS'!H54</f>
        <v>0</v>
      </c>
      <c r="I55" s="1">
        <f>CARS!I54+'SINGLE UNITS'!I54+'SEMI&amp;BUS'!I54</f>
        <v>0</v>
      </c>
      <c r="J55" s="1">
        <f>CARS!J54+'SINGLE UNITS'!J54+'SEMI&amp;BUS'!J54</f>
        <v>0</v>
      </c>
      <c r="K55" s="1">
        <f>CARS!K54+'SINGLE UNITS'!K54+'SEMI&amp;BUS'!K54</f>
        <v>0</v>
      </c>
      <c r="L55" s="1">
        <f>CARS!L54+'SINGLE UNITS'!L54+'SEMI&amp;BUS'!L54</f>
        <v>0</v>
      </c>
      <c r="M55" s="1">
        <f>CARS!M54+'SINGLE UNITS'!M54+'SEMI&amp;BUS'!M54</f>
        <v>0</v>
      </c>
      <c r="N55" s="1">
        <f>CARS!N54+'SINGLE UNITS'!N54+'SEMI&amp;BUS'!N54</f>
        <v>0</v>
      </c>
      <c r="O55" s="1">
        <f>CARS!O54+'SINGLE UNITS'!O54+'SEMI&amp;BUS'!O54</f>
        <v>0</v>
      </c>
      <c r="P55" s="1">
        <f>CARS!P54+'SINGLE UNITS'!P54+'SEMI&amp;BUS'!P54</f>
        <v>0</v>
      </c>
      <c r="Q55" s="1">
        <f>CARS!Q54+'SINGLE UNITS'!Q54+'SEMI&amp;BUS'!Q54</f>
        <v>0</v>
      </c>
      <c r="S55" t="s">
        <v>51</v>
      </c>
      <c r="T55" s="7"/>
      <c r="U55" s="7"/>
      <c r="V55" s="11"/>
      <c r="W55" s="2"/>
      <c r="X55" s="5"/>
      <c r="Y55" s="5"/>
      <c r="Z55" s="6"/>
      <c r="AA55" s="2"/>
      <c r="AB55" s="11"/>
      <c r="AC55" s="11"/>
      <c r="AD55" s="7"/>
      <c r="AE55" s="2"/>
      <c r="AF55" s="6"/>
      <c r="AG55" s="6"/>
      <c r="AH55" s="5"/>
      <c r="AI55" s="2"/>
      <c r="AL55">
        <f t="shared" si="4"/>
        <v>0</v>
      </c>
      <c r="AO55">
        <f t="shared" si="1"/>
        <v>0</v>
      </c>
      <c r="AR55">
        <f t="shared" si="2"/>
        <v>0</v>
      </c>
      <c r="AU55">
        <f t="shared" si="3"/>
        <v>0</v>
      </c>
    </row>
    <row r="56" spans="1:48" x14ac:dyDescent="0.25">
      <c r="A56" t="s">
        <v>51</v>
      </c>
      <c r="B56" s="1">
        <f>CARS!B55+'SINGLE UNITS'!B55+'SEMI&amp;BUS'!B55</f>
        <v>0</v>
      </c>
      <c r="C56" s="1">
        <f>CARS!C55+'SINGLE UNITS'!C55+'SEMI&amp;BUS'!C55</f>
        <v>0</v>
      </c>
      <c r="D56" s="1">
        <f>CARS!D55+'SINGLE UNITS'!D55+'SEMI&amp;BUS'!D55</f>
        <v>0</v>
      </c>
      <c r="E56" s="1">
        <f>CARS!E55+'SINGLE UNITS'!E55+'SEMI&amp;BUS'!E55</f>
        <v>0</v>
      </c>
      <c r="F56" s="1">
        <f>CARS!F55+'SINGLE UNITS'!F55+'SEMI&amp;BUS'!F55</f>
        <v>0</v>
      </c>
      <c r="G56" s="1">
        <f>CARS!G55+'SINGLE UNITS'!G55+'SEMI&amp;BUS'!G55</f>
        <v>0</v>
      </c>
      <c r="H56" s="1">
        <f>CARS!H55+'SINGLE UNITS'!H55+'SEMI&amp;BUS'!H55</f>
        <v>0</v>
      </c>
      <c r="I56" s="1">
        <f>CARS!I55+'SINGLE UNITS'!I55+'SEMI&amp;BUS'!I55</f>
        <v>0</v>
      </c>
      <c r="J56" s="1">
        <f>CARS!J55+'SINGLE UNITS'!J55+'SEMI&amp;BUS'!J55</f>
        <v>0</v>
      </c>
      <c r="K56" s="1">
        <f>CARS!K55+'SINGLE UNITS'!K55+'SEMI&amp;BUS'!K55</f>
        <v>0</v>
      </c>
      <c r="L56" s="1">
        <f>CARS!L55+'SINGLE UNITS'!L55+'SEMI&amp;BUS'!L55</f>
        <v>0</v>
      </c>
      <c r="M56" s="1">
        <f>CARS!M55+'SINGLE UNITS'!M55+'SEMI&amp;BUS'!M55</f>
        <v>0</v>
      </c>
      <c r="N56" s="1">
        <f>CARS!N55+'SINGLE UNITS'!N55+'SEMI&amp;BUS'!N55</f>
        <v>0</v>
      </c>
      <c r="O56" s="1">
        <f>CARS!O55+'SINGLE UNITS'!O55+'SEMI&amp;BUS'!O55</f>
        <v>0</v>
      </c>
      <c r="P56" s="1">
        <f>CARS!P55+'SINGLE UNITS'!P55+'SEMI&amp;BUS'!P55</f>
        <v>0</v>
      </c>
      <c r="Q56" s="1">
        <f>CARS!Q55+'SINGLE UNITS'!Q55+'SEMI&amp;BUS'!Q55</f>
        <v>0</v>
      </c>
      <c r="S56" t="s">
        <v>52</v>
      </c>
      <c r="T56" s="7"/>
      <c r="U56" s="7"/>
      <c r="V56" s="11"/>
      <c r="W56" s="2"/>
      <c r="X56" s="5"/>
      <c r="Y56" s="5"/>
      <c r="Z56" s="6"/>
      <c r="AA56" s="2"/>
      <c r="AB56" s="11"/>
      <c r="AC56" s="11"/>
      <c r="AD56" s="7"/>
      <c r="AE56" s="2"/>
      <c r="AF56" s="6"/>
      <c r="AG56" s="6"/>
      <c r="AH56" s="5"/>
      <c r="AI56" s="2"/>
      <c r="AL56">
        <f t="shared" si="4"/>
        <v>0</v>
      </c>
      <c r="AO56">
        <f t="shared" si="1"/>
        <v>0</v>
      </c>
      <c r="AR56">
        <f t="shared" si="2"/>
        <v>0</v>
      </c>
      <c r="AU56">
        <f t="shared" si="3"/>
        <v>0</v>
      </c>
    </row>
    <row r="57" spans="1:48" x14ac:dyDescent="0.25">
      <c r="A57" t="s">
        <v>52</v>
      </c>
      <c r="B57" s="1">
        <f>CARS!B56+'SINGLE UNITS'!B56+'SEMI&amp;BUS'!B56</f>
        <v>0</v>
      </c>
      <c r="C57" s="1">
        <f>CARS!C56+'SINGLE UNITS'!C56+'SEMI&amp;BUS'!C56</f>
        <v>0</v>
      </c>
      <c r="D57" s="1">
        <f>CARS!D56+'SINGLE UNITS'!D56+'SEMI&amp;BUS'!D56</f>
        <v>0</v>
      </c>
      <c r="E57" s="1">
        <f>CARS!E56+'SINGLE UNITS'!E56+'SEMI&amp;BUS'!E56</f>
        <v>0</v>
      </c>
      <c r="F57" s="1">
        <f>CARS!F56+'SINGLE UNITS'!F56+'SEMI&amp;BUS'!F56</f>
        <v>0</v>
      </c>
      <c r="G57" s="1">
        <f>CARS!G56+'SINGLE UNITS'!G56+'SEMI&amp;BUS'!G56</f>
        <v>0</v>
      </c>
      <c r="H57" s="1">
        <f>CARS!H56+'SINGLE UNITS'!H56+'SEMI&amp;BUS'!H56</f>
        <v>0</v>
      </c>
      <c r="I57" s="1">
        <f>CARS!I56+'SINGLE UNITS'!I56+'SEMI&amp;BUS'!I56</f>
        <v>0</v>
      </c>
      <c r="J57" s="1">
        <f>CARS!J56+'SINGLE UNITS'!J56+'SEMI&amp;BUS'!J56</f>
        <v>0</v>
      </c>
      <c r="K57" s="1">
        <f>CARS!K56+'SINGLE UNITS'!K56+'SEMI&amp;BUS'!K56</f>
        <v>0</v>
      </c>
      <c r="L57" s="1">
        <f>CARS!L56+'SINGLE UNITS'!L56+'SEMI&amp;BUS'!L56</f>
        <v>0</v>
      </c>
      <c r="M57" s="1">
        <f>CARS!M56+'SINGLE UNITS'!M56+'SEMI&amp;BUS'!M56</f>
        <v>0</v>
      </c>
      <c r="N57" s="1">
        <f>CARS!N56+'SINGLE UNITS'!N56+'SEMI&amp;BUS'!N56</f>
        <v>0</v>
      </c>
      <c r="O57" s="1">
        <f>CARS!O56+'SINGLE UNITS'!O56+'SEMI&amp;BUS'!O56</f>
        <v>0</v>
      </c>
      <c r="P57" s="1">
        <f>CARS!P56+'SINGLE UNITS'!P56+'SEMI&amp;BUS'!P56</f>
        <v>0</v>
      </c>
      <c r="Q57" s="1">
        <f>CARS!Q56+'SINGLE UNITS'!Q56+'SEMI&amp;BUS'!Q56</f>
        <v>0</v>
      </c>
      <c r="S57" s="14">
        <v>0.75</v>
      </c>
      <c r="T57" s="7">
        <f t="shared" ref="T57:AI57" si="14">SUM(B54:B57)</f>
        <v>0</v>
      </c>
      <c r="U57" s="7">
        <f t="shared" si="14"/>
        <v>0</v>
      </c>
      <c r="V57" s="11">
        <f t="shared" si="14"/>
        <v>0</v>
      </c>
      <c r="W57" s="2">
        <f t="shared" si="14"/>
        <v>0</v>
      </c>
      <c r="X57" s="5">
        <f t="shared" si="14"/>
        <v>0</v>
      </c>
      <c r="Y57" s="5">
        <f t="shared" si="14"/>
        <v>0</v>
      </c>
      <c r="Z57" s="6">
        <f t="shared" si="14"/>
        <v>0</v>
      </c>
      <c r="AA57" s="2">
        <f t="shared" si="14"/>
        <v>0</v>
      </c>
      <c r="AB57" s="11">
        <f t="shared" si="14"/>
        <v>0</v>
      </c>
      <c r="AC57" s="11">
        <f t="shared" si="14"/>
        <v>0</v>
      </c>
      <c r="AD57" s="7">
        <f t="shared" si="14"/>
        <v>0</v>
      </c>
      <c r="AE57" s="2">
        <f t="shared" si="14"/>
        <v>0</v>
      </c>
      <c r="AF57" s="6">
        <f t="shared" si="14"/>
        <v>0</v>
      </c>
      <c r="AG57" s="6">
        <f t="shared" si="14"/>
        <v>0</v>
      </c>
      <c r="AH57" s="5">
        <f t="shared" si="14"/>
        <v>0</v>
      </c>
      <c r="AI57" s="2">
        <f t="shared" si="14"/>
        <v>0</v>
      </c>
      <c r="AL57">
        <f t="shared" si="4"/>
        <v>0</v>
      </c>
      <c r="AM57">
        <f>MAX(AL54:AL57)</f>
        <v>0</v>
      </c>
      <c r="AO57">
        <f t="shared" si="1"/>
        <v>0</v>
      </c>
      <c r="AP57">
        <f>MAX(AO54:AO57)</f>
        <v>0</v>
      </c>
      <c r="AR57">
        <f t="shared" si="2"/>
        <v>0</v>
      </c>
      <c r="AS57">
        <f>MAX(AR54:AR57)</f>
        <v>0</v>
      </c>
      <c r="AU57">
        <f t="shared" si="3"/>
        <v>0</v>
      </c>
      <c r="AV57">
        <f>MAX(AU54:AU57)</f>
        <v>0</v>
      </c>
    </row>
    <row r="58" spans="1:48" x14ac:dyDescent="0.25">
      <c r="A58" t="s">
        <v>189</v>
      </c>
      <c r="B58">
        <f>SUM(B14:B57)</f>
        <v>0</v>
      </c>
      <c r="C58">
        <f t="shared" ref="C58:Q58" si="15">SUM(C14:C57)</f>
        <v>0</v>
      </c>
      <c r="D58">
        <f t="shared" si="15"/>
        <v>0</v>
      </c>
      <c r="E58">
        <f t="shared" si="15"/>
        <v>0</v>
      </c>
      <c r="F58">
        <f t="shared" si="15"/>
        <v>0</v>
      </c>
      <c r="G58">
        <f t="shared" si="15"/>
        <v>0</v>
      </c>
      <c r="H58">
        <f t="shared" si="15"/>
        <v>0</v>
      </c>
      <c r="I58">
        <f t="shared" si="15"/>
        <v>0</v>
      </c>
      <c r="J58">
        <f t="shared" si="15"/>
        <v>0</v>
      </c>
      <c r="K58">
        <f t="shared" si="15"/>
        <v>0</v>
      </c>
      <c r="L58">
        <f t="shared" si="15"/>
        <v>0</v>
      </c>
      <c r="M58">
        <f t="shared" si="15"/>
        <v>0</v>
      </c>
      <c r="N58">
        <f t="shared" si="15"/>
        <v>0</v>
      </c>
      <c r="O58">
        <f t="shared" si="15"/>
        <v>0</v>
      </c>
      <c r="P58">
        <f t="shared" si="15"/>
        <v>0</v>
      </c>
      <c r="Q58">
        <f t="shared" si="15"/>
        <v>0</v>
      </c>
      <c r="V58" s="20">
        <f>MAX(V17:V57)</f>
        <v>0</v>
      </c>
      <c r="Z58" s="18">
        <f>MAX(Z17:Z57)</f>
        <v>0</v>
      </c>
      <c r="AD58" s="19">
        <f>MAX(AD17:AD57)</f>
        <v>0</v>
      </c>
      <c r="AH58" s="17">
        <f>MAX(AH17:AH57)</f>
        <v>0</v>
      </c>
      <c r="AM58" s="17">
        <f>MAX(AM17:AM57)</f>
        <v>0</v>
      </c>
      <c r="AP58" s="18">
        <f>MAX(AP17:AP57)</f>
        <v>0</v>
      </c>
      <c r="AS58" s="19">
        <f>MAX(AS17:AS57)</f>
        <v>0</v>
      </c>
      <c r="AV58" s="20">
        <f>MAX(AV17:AV57)</f>
        <v>0</v>
      </c>
    </row>
    <row r="59" spans="1:48" x14ac:dyDescent="0.25">
      <c r="B59" t="e">
        <f>ABS(B58/SUM(B58:C58)-0.5)</f>
        <v>#DIV/0!</v>
      </c>
      <c r="F59" t="e">
        <f>ABS(F58/SUM(F58:G58)-0.5)</f>
        <v>#DIV/0!</v>
      </c>
      <c r="J59" t="e">
        <f>ABS(J58/SUM(J58:K58)-0.5)</f>
        <v>#DIV/0!</v>
      </c>
      <c r="N59" t="e">
        <f>ABS(N58/SUM(N58:O58)-0.5)</f>
        <v>#DIV/0!</v>
      </c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48" x14ac:dyDescent="0.25"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K60" s="60" t="s">
        <v>138</v>
      </c>
      <c r="AL60" s="60"/>
      <c r="AM60" t="str">
        <f>IF('East &amp; West LT'!F9=1,COUNTIF('All Veh.'!AM17:AM57,"&gt;50000"),"N/A")</f>
        <v>N/A</v>
      </c>
      <c r="AP60" t="str">
        <f>IF('East &amp; West LT'!F16=1,COUNTIF('All Veh.'!AP17:AP57,"&gt;50000"),"N/A")</f>
        <v>N/A</v>
      </c>
      <c r="AS60" t="str">
        <f>IF('North &amp; South LT'!F9=1,COUNTIF('All Veh.'!AS17:AS57,"&gt;50000"),"N/A")</f>
        <v>N/A</v>
      </c>
      <c r="AV60" t="str">
        <f>IF('North &amp; South LT'!F16=1,COUNTIF('All Veh.'!AV17:AV57,"&gt;50000"),"N/A")</f>
        <v>N/A</v>
      </c>
    </row>
    <row r="61" spans="1:48" x14ac:dyDescent="0.25"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K61" s="60" t="s">
        <v>135</v>
      </c>
      <c r="AL61" s="60"/>
      <c r="AM61" t="str">
        <f>IF('East &amp; West LT'!F9=1,COUNTIF('All Veh.'!AM17:AM57,"&gt;150000"),"N/A")</f>
        <v>N/A</v>
      </c>
      <c r="AP61" t="str">
        <f>IF('East &amp; West LT'!F16=1,COUNTIF('All Veh.'!AP17:AP57,"&gt;150000"),"N/A")</f>
        <v>N/A</v>
      </c>
      <c r="AS61" t="str">
        <f>IF('North &amp; South LT'!F9=1,COUNTIF('All Veh.'!AS17:AS57,"&gt;150000"),"N/A")</f>
        <v>N/A</v>
      </c>
      <c r="AV61" t="str">
        <f>IF('North &amp; South LT'!F16=1,COUNTIF('All Veh.'!AV17:AV57,"&gt;150000"),"N/A")</f>
        <v>N/A</v>
      </c>
    </row>
    <row r="62" spans="1:48" x14ac:dyDescent="0.25">
      <c r="AK62" s="60" t="s">
        <v>136</v>
      </c>
      <c r="AL62" s="60"/>
      <c r="AM62" t="str">
        <f>IF('East &amp; West LT'!F9&gt;1,COUNTIF('All Veh.'!AM17:AM57,"&gt;100000"),"N/A")</f>
        <v>N/A</v>
      </c>
      <c r="AP62" t="str">
        <f>IF('East &amp; West LT'!F16&gt;1,COUNTIF('All Veh.'!AP17:AP57,"&gt;100000"),"N/A")</f>
        <v>N/A</v>
      </c>
      <c r="AS62" t="str">
        <f>IF('North &amp; South LT'!F9&gt;1,COUNTIF('All Veh.'!AS17:AS57,"&gt;100000"),"N/A")</f>
        <v>N/A</v>
      </c>
      <c r="AV62" t="str">
        <f>IF('North &amp; South LT'!F16&gt;1,COUNTIF('All Veh.'!AV17:AV57,"&gt;100000"),"N/A")</f>
        <v>N/A</v>
      </c>
    </row>
    <row r="63" spans="1:48" x14ac:dyDescent="0.25">
      <c r="AK63" s="60" t="s">
        <v>137</v>
      </c>
      <c r="AL63" s="60"/>
      <c r="AM63" t="str">
        <f>IF('East &amp; West LT'!F9&gt;1,COUNTIF('All Veh.'!AM17:AM57,"&gt;300000"),"N/A")</f>
        <v>N/A</v>
      </c>
      <c r="AP63" t="str">
        <f>IF('East &amp; West LT'!F16&gt;1,COUNTIF('All Veh.'!AP17:AP57,"&gt;300000"),"N/A")</f>
        <v>N/A</v>
      </c>
      <c r="AS63" t="str">
        <f>IF('North &amp; South LT'!F9&gt;1,COUNTIF('All Veh.'!AS17:AS57,"&gt;300000"),"N/A")</f>
        <v>N/A</v>
      </c>
      <c r="AV63" t="str">
        <f>IF('North &amp; South LT'!F16&gt;1,COUNTIF('All Veh.'!AV17:AV57,"&gt;300000"),"N/A")</f>
        <v>N/A</v>
      </c>
    </row>
    <row r="65" spans="38:48" x14ac:dyDescent="0.25">
      <c r="AL65" t="s">
        <v>139</v>
      </c>
      <c r="AM65" t="str">
        <f>IF('East &amp; West LT'!F9=1,'All Veh.'!AM60,'All Veh.'!AM62)</f>
        <v>N/A</v>
      </c>
      <c r="AP65" t="str">
        <f>IF('East &amp; West LT'!F16=1,'All Veh.'!AP60,'All Veh.'!AP62)</f>
        <v>N/A</v>
      </c>
      <c r="AS65" t="str">
        <f>IF('North &amp; South LT'!F9=1,'All Veh.'!AS60,'All Veh.'!AS62)</f>
        <v>N/A</v>
      </c>
      <c r="AV65" t="str">
        <f>IF('North &amp; South LT'!F16=1,'All Veh.'!AV60,'All Veh.'!AV62)</f>
        <v>N/A</v>
      </c>
    </row>
    <row r="66" spans="38:48" x14ac:dyDescent="0.25">
      <c r="AL66" t="s">
        <v>140</v>
      </c>
      <c r="AM66" t="str">
        <f>IF('East &amp; West LT'!F9=1,'All Veh.'!AM61,'All Veh.'!AM63)</f>
        <v>N/A</v>
      </c>
      <c r="AP66" t="str">
        <f>IF('East &amp; West LT'!F16=1,'All Veh.'!AP61,'All Veh.'!AP63)</f>
        <v>N/A</v>
      </c>
      <c r="AS66" t="str">
        <f>IF('North &amp; South LT'!F9=1,'All Veh.'!AS61,'All Veh.'!AS63)</f>
        <v>N/A</v>
      </c>
      <c r="AV66" t="str">
        <f>IF('North &amp; South LT'!F16=1,'All Veh.'!AV61,'All Veh.'!AV63)</f>
        <v>N/A</v>
      </c>
    </row>
  </sheetData>
  <sheetProtection sheet="1" objects="1" scenarios="1"/>
  <mergeCells count="41">
    <mergeCell ref="C6:P6"/>
    <mergeCell ref="A7:B7"/>
    <mergeCell ref="C7:P7"/>
    <mergeCell ref="A8:B8"/>
    <mergeCell ref="C8:P8"/>
    <mergeCell ref="A6:B6"/>
    <mergeCell ref="A9:B9"/>
    <mergeCell ref="C9:P9"/>
    <mergeCell ref="A10:B10"/>
    <mergeCell ref="L11:M11"/>
    <mergeCell ref="N11:O11"/>
    <mergeCell ref="P11:Q11"/>
    <mergeCell ref="C10:P10"/>
    <mergeCell ref="A3:B3"/>
    <mergeCell ref="C3:P3"/>
    <mergeCell ref="A4:B4"/>
    <mergeCell ref="C4:P4"/>
    <mergeCell ref="A5:B5"/>
    <mergeCell ref="C5:P5"/>
    <mergeCell ref="V11:W11"/>
    <mergeCell ref="T12:W12"/>
    <mergeCell ref="F11:G11"/>
    <mergeCell ref="H11:I11"/>
    <mergeCell ref="J11:K11"/>
    <mergeCell ref="B12:E12"/>
    <mergeCell ref="F12:I12"/>
    <mergeCell ref="J12:M12"/>
    <mergeCell ref="N12:Q12"/>
    <mergeCell ref="T11:U11"/>
    <mergeCell ref="B11:C11"/>
    <mergeCell ref="D11:E11"/>
    <mergeCell ref="BJ12:BQ12"/>
    <mergeCell ref="X12:AA12"/>
    <mergeCell ref="AB12:AE12"/>
    <mergeCell ref="AF12:AI12"/>
    <mergeCell ref="X11:Y11"/>
    <mergeCell ref="Z11:AA11"/>
    <mergeCell ref="AB11:AC11"/>
    <mergeCell ref="AD11:AE11"/>
    <mergeCell ref="AF11:AG11"/>
    <mergeCell ref="AH11:AI11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64C8D-D4C5-4D08-9A7A-BA63F67C0429}">
  <sheetPr>
    <tabColor rgb="FFFFFF00"/>
  </sheetPr>
  <dimension ref="B1:AV83"/>
  <sheetViews>
    <sheetView showGridLines="0" zoomScale="80" zoomScaleNormal="80" workbookViewId="0">
      <selection activeCell="G37" sqref="G37"/>
    </sheetView>
  </sheetViews>
  <sheetFormatPr defaultColWidth="9.109375" defaultRowHeight="14.4" x14ac:dyDescent="0.3"/>
  <cols>
    <col min="1" max="1" width="9.109375" style="69"/>
    <col min="2" max="2" width="17.88671875" style="69" customWidth="1"/>
    <col min="3" max="3" width="12.88671875" style="69" customWidth="1"/>
    <col min="4" max="4" width="15.6640625" style="69" customWidth="1"/>
    <col min="5" max="5" width="13" style="69" customWidth="1"/>
    <col min="6" max="6" width="18.5546875" style="69" customWidth="1"/>
    <col min="7" max="8" width="11.44140625" style="69" customWidth="1"/>
    <col min="9" max="27" width="9.109375" style="69"/>
    <col min="28" max="28" width="11.6640625" style="69" hidden="1" customWidth="1"/>
    <col min="29" max="29" width="9.109375" style="69" hidden="1" customWidth="1"/>
    <col min="30" max="30" width="10.5546875" style="69" hidden="1" customWidth="1"/>
    <col min="31" max="48" width="9.109375" style="69" hidden="1" customWidth="1"/>
    <col min="49" max="16384" width="9.109375" style="69"/>
  </cols>
  <sheetData>
    <row r="1" spans="2:48" ht="15" thickBot="1" x14ac:dyDescent="0.35"/>
    <row r="2" spans="2:48" ht="21" x14ac:dyDescent="0.3">
      <c r="B2" s="212" t="s">
        <v>231</v>
      </c>
      <c r="C2" s="213"/>
      <c r="D2" s="213"/>
      <c r="E2" s="213"/>
      <c r="F2" s="213"/>
      <c r="G2" s="213"/>
      <c r="H2" s="213"/>
      <c r="I2" s="213"/>
      <c r="J2" s="213"/>
      <c r="K2" s="213"/>
      <c r="L2" s="214"/>
    </row>
    <row r="3" spans="2:48" x14ac:dyDescent="0.3">
      <c r="B3" s="206" t="s">
        <v>232</v>
      </c>
      <c r="C3" s="207"/>
      <c r="D3" s="207"/>
      <c r="E3" s="207"/>
      <c r="F3" s="207"/>
      <c r="G3" s="207"/>
      <c r="H3" s="207"/>
      <c r="I3" s="207"/>
      <c r="J3" s="207"/>
      <c r="K3" s="207"/>
      <c r="L3" s="208"/>
    </row>
    <row r="4" spans="2:48" x14ac:dyDescent="0.3">
      <c r="B4" s="206"/>
      <c r="C4" s="207"/>
      <c r="D4" s="207"/>
      <c r="E4" s="207"/>
      <c r="F4" s="207"/>
      <c r="G4" s="207"/>
      <c r="H4" s="207"/>
      <c r="I4" s="207"/>
      <c r="J4" s="207"/>
      <c r="K4" s="207"/>
      <c r="L4" s="208"/>
    </row>
    <row r="5" spans="2:48" x14ac:dyDescent="0.3">
      <c r="B5" s="206"/>
      <c r="C5" s="207"/>
      <c r="D5" s="207"/>
      <c r="E5" s="207"/>
      <c r="F5" s="207"/>
      <c r="G5" s="207"/>
      <c r="H5" s="207"/>
      <c r="I5" s="207"/>
      <c r="J5" s="207"/>
      <c r="K5" s="207"/>
      <c r="L5" s="208"/>
    </row>
    <row r="6" spans="2:48" ht="74.25" customHeight="1" thickBot="1" x14ac:dyDescent="0.35">
      <c r="B6" s="209"/>
      <c r="C6" s="210"/>
      <c r="D6" s="210"/>
      <c r="E6" s="210"/>
      <c r="F6" s="210"/>
      <c r="G6" s="210"/>
      <c r="H6" s="210"/>
      <c r="I6" s="210"/>
      <c r="J6" s="210"/>
      <c r="K6" s="210"/>
      <c r="L6" s="211"/>
    </row>
    <row r="7" spans="2:48" ht="15" thickBot="1" x14ac:dyDescent="0.35"/>
    <row r="8" spans="2:48" ht="38.25" customHeight="1" x14ac:dyDescent="0.3">
      <c r="B8" s="215" t="s">
        <v>195</v>
      </c>
      <c r="C8" s="215" t="s">
        <v>196</v>
      </c>
      <c r="D8" s="215" t="s">
        <v>229</v>
      </c>
      <c r="E8" s="215" t="s">
        <v>228</v>
      </c>
      <c r="F8" s="215" t="s">
        <v>197</v>
      </c>
      <c r="G8" s="215" t="s">
        <v>193</v>
      </c>
      <c r="H8" s="215" t="s">
        <v>194</v>
      </c>
      <c r="I8" s="217" t="s">
        <v>198</v>
      </c>
      <c r="J8" s="218"/>
      <c r="K8" s="218"/>
      <c r="L8" s="219"/>
      <c r="AB8" s="140" t="s">
        <v>212</v>
      </c>
      <c r="AC8" s="141"/>
      <c r="AD8" s="141"/>
      <c r="AE8" s="142" t="s">
        <v>213</v>
      </c>
      <c r="AF8" s="143"/>
      <c r="AG8" s="143"/>
      <c r="AH8" s="143"/>
      <c r="AI8" s="143"/>
      <c r="AJ8" s="226" t="s">
        <v>214</v>
      </c>
      <c r="AK8" s="144" t="s">
        <v>215</v>
      </c>
      <c r="AL8" s="143"/>
      <c r="AM8" s="141"/>
      <c r="AN8" s="141"/>
      <c r="AO8" s="145"/>
      <c r="AP8" s="146" t="s">
        <v>216</v>
      </c>
      <c r="AQ8" s="145"/>
      <c r="AR8" s="145"/>
      <c r="AS8" s="145"/>
      <c r="AT8" s="145"/>
      <c r="AU8" s="145"/>
      <c r="AV8" s="147"/>
    </row>
    <row r="9" spans="2:48" ht="32.25" customHeight="1" thickBot="1" x14ac:dyDescent="0.35">
      <c r="B9" s="216"/>
      <c r="C9" s="216"/>
      <c r="D9" s="216"/>
      <c r="E9" s="216"/>
      <c r="F9" s="216"/>
      <c r="G9" s="216"/>
      <c r="H9" s="216"/>
      <c r="I9" s="102" t="s">
        <v>183</v>
      </c>
      <c r="J9" s="103" t="s">
        <v>182</v>
      </c>
      <c r="K9" s="103" t="s">
        <v>181</v>
      </c>
      <c r="L9" s="104" t="s">
        <v>180</v>
      </c>
      <c r="AB9" s="148" t="s">
        <v>174</v>
      </c>
      <c r="AC9" s="160" t="s">
        <v>217</v>
      </c>
      <c r="AD9" s="160" t="s">
        <v>218</v>
      </c>
      <c r="AE9" s="160" t="s">
        <v>183</v>
      </c>
      <c r="AF9" s="160" t="s">
        <v>182</v>
      </c>
      <c r="AG9" s="160" t="s">
        <v>181</v>
      </c>
      <c r="AH9" s="160" t="s">
        <v>219</v>
      </c>
      <c r="AI9" s="160" t="s">
        <v>179</v>
      </c>
      <c r="AJ9" s="227"/>
      <c r="AK9" s="160" t="s">
        <v>183</v>
      </c>
      <c r="AL9" s="160" t="s">
        <v>182</v>
      </c>
      <c r="AM9" s="160" t="s">
        <v>181</v>
      </c>
      <c r="AN9" s="160" t="s">
        <v>219</v>
      </c>
      <c r="AO9" s="161" t="s">
        <v>220</v>
      </c>
      <c r="AP9" s="161"/>
      <c r="AQ9" s="161"/>
      <c r="AR9" s="161"/>
      <c r="AS9" s="161"/>
      <c r="AT9" s="161"/>
      <c r="AU9" s="161"/>
      <c r="AV9" s="149"/>
    </row>
    <row r="10" spans="2:48" x14ac:dyDescent="0.3">
      <c r="B10" s="105"/>
      <c r="C10" s="106"/>
      <c r="D10" s="108"/>
      <c r="E10" s="109"/>
      <c r="F10" s="107"/>
      <c r="G10" s="164" t="str">
        <f>IF(ISBLANK(B10),"",AJ10)</f>
        <v/>
      </c>
      <c r="H10" s="110" t="str">
        <f>IF(COUNTA(C10)&gt;0,C10,IF(I10&gt;0,"K",IF(J10&gt;0,"A-Inj",IF(K10&gt;0,"B-Inj",IF(L10&gt;0,"C-Inj",IF(COUNTA(F10)&gt;0,"PDO",""))))))</f>
        <v/>
      </c>
      <c r="I10" s="111"/>
      <c r="J10" s="112"/>
      <c r="K10" s="112"/>
      <c r="L10" s="113"/>
      <c r="N10" s="130" t="s">
        <v>199</v>
      </c>
      <c r="O10" s="131" t="s">
        <v>188</v>
      </c>
      <c r="P10" s="132" t="s">
        <v>200</v>
      </c>
      <c r="Q10" s="132" t="s">
        <v>201</v>
      </c>
      <c r="R10" s="132" t="s">
        <v>187</v>
      </c>
      <c r="S10" s="132" t="s">
        <v>202</v>
      </c>
      <c r="T10" s="132" t="s">
        <v>203</v>
      </c>
      <c r="U10" s="132" t="s">
        <v>185</v>
      </c>
      <c r="V10" s="132" t="s">
        <v>204</v>
      </c>
      <c r="W10" s="132" t="s">
        <v>205</v>
      </c>
      <c r="X10" s="132" t="s">
        <v>186</v>
      </c>
      <c r="Y10" s="132" t="s">
        <v>206</v>
      </c>
      <c r="Z10" s="133" t="s">
        <v>207</v>
      </c>
      <c r="AB10" s="150" t="str">
        <f t="shared" ref="AB10:AB39" si="0">IF(ISBLANK(B10),"",B10)</f>
        <v/>
      </c>
      <c r="AC10" s="160">
        <f>D10</f>
        <v>0</v>
      </c>
      <c r="AD10" s="160">
        <f>E10</f>
        <v>0</v>
      </c>
      <c r="AE10" s="160" t="str">
        <f>IF(H10="K",1,"")</f>
        <v/>
      </c>
      <c r="AF10" s="160" t="str">
        <f>IF(H10="A-Inj",1,"")</f>
        <v/>
      </c>
      <c r="AG10" s="160" t="str">
        <f>IF(H10="B-Inj",1,"")</f>
        <v/>
      </c>
      <c r="AH10" s="160" t="str">
        <f>IF(H10="C-Inj",1,"")</f>
        <v/>
      </c>
      <c r="AI10" s="160" t="str">
        <f>IF(H10="PDO",1,"")</f>
        <v/>
      </c>
      <c r="AJ10" s="160">
        <f>COUNTIFS($AB$10:$AB$83,"&lt;="&amp;AB10,$AB$10:$AB$83,"&gt;"&amp;AB10-365)</f>
        <v>0</v>
      </c>
      <c r="AK10" s="160" t="str">
        <f t="shared" ref="AK10:AN39" si="1">IF(I10&gt;0,I10,"")</f>
        <v/>
      </c>
      <c r="AL10" s="160" t="str">
        <f t="shared" si="1"/>
        <v/>
      </c>
      <c r="AM10" s="160" t="str">
        <f t="shared" si="1"/>
        <v/>
      </c>
      <c r="AN10" s="160" t="str">
        <f t="shared" si="1"/>
        <v/>
      </c>
      <c r="AO10" s="161"/>
      <c r="AP10" s="228" t="s">
        <v>221</v>
      </c>
      <c r="AQ10" s="228"/>
      <c r="AR10" s="228"/>
      <c r="AS10" s="228"/>
      <c r="AT10" s="228"/>
      <c r="AU10" s="228"/>
      <c r="AV10" s="229"/>
    </row>
    <row r="11" spans="2:48" x14ac:dyDescent="0.3">
      <c r="B11" s="114"/>
      <c r="C11" s="115"/>
      <c r="D11" s="117"/>
      <c r="E11" s="118"/>
      <c r="F11" s="116"/>
      <c r="G11" s="164" t="str">
        <f>IF(ISBLANK(B11),"",AJ11)</f>
        <v/>
      </c>
      <c r="H11" s="110" t="str">
        <f t="shared" ref="H11:H39" si="2">IF(COUNTA(C11)&gt;0,C11,IF(I11&gt;0,"K",IF(J11&gt;0,"A-Inj",IF(K11&gt;0,"B-Inj",IF(L11&gt;0,"C-Inj",IF(COUNTA(F11)&gt;0,"PDO",""))))))</f>
        <v/>
      </c>
      <c r="I11" s="119"/>
      <c r="J11" s="120"/>
      <c r="K11" s="120"/>
      <c r="L11" s="121"/>
      <c r="N11" s="134" t="s">
        <v>188</v>
      </c>
      <c r="O11" s="16">
        <f>COUNTIFS($AC$9:$AC$83,$N11,$AD$9:$AD$83,O$10)</f>
        <v>0</v>
      </c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6"/>
      <c r="AB11" s="150" t="str">
        <f t="shared" si="0"/>
        <v/>
      </c>
      <c r="AC11" s="160">
        <f t="shared" ref="AC11:AC39" si="3">D11</f>
        <v>0</v>
      </c>
      <c r="AD11" s="160">
        <f t="shared" ref="AD11:AD39" si="4">E11</f>
        <v>0</v>
      </c>
      <c r="AE11" s="160" t="str">
        <f t="shared" ref="AE11:AE39" si="5">IF(H11="K",1,"")</f>
        <v/>
      </c>
      <c r="AF11" s="160" t="str">
        <f t="shared" ref="AF11:AF39" si="6">IF(H11="A-Inj",1,"")</f>
        <v/>
      </c>
      <c r="AG11" s="160" t="str">
        <f t="shared" ref="AG11:AG39" si="7">IF(H11="B-Inj",1,"")</f>
        <v/>
      </c>
      <c r="AH11" s="160" t="str">
        <f t="shared" ref="AH11:AH39" si="8">IF(H11="C-Inj",1,"")</f>
        <v/>
      </c>
      <c r="AI11" s="160" t="str">
        <f t="shared" ref="AI11:AI39" si="9">IF(H11="PDO",1,"")</f>
        <v/>
      </c>
      <c r="AJ11" s="160">
        <f t="shared" ref="AJ11:AJ39" si="10">COUNTIFS($AB$10:$AB$83,"&lt;="&amp;AB11,$AB$10:$AB$83,"&gt;"&amp;AB11-365)</f>
        <v>0</v>
      </c>
      <c r="AK11" s="160" t="str">
        <f t="shared" si="1"/>
        <v/>
      </c>
      <c r="AL11" s="160" t="str">
        <f t="shared" si="1"/>
        <v/>
      </c>
      <c r="AM11" s="160" t="str">
        <f t="shared" si="1"/>
        <v/>
      </c>
      <c r="AN11" s="160" t="str">
        <f t="shared" si="1"/>
        <v/>
      </c>
      <c r="AO11" s="161"/>
      <c r="AP11" s="228"/>
      <c r="AQ11" s="228"/>
      <c r="AR11" s="228"/>
      <c r="AS11" s="228"/>
      <c r="AT11" s="228"/>
      <c r="AU11" s="228"/>
      <c r="AV11" s="229"/>
    </row>
    <row r="12" spans="2:48" ht="15" thickBot="1" x14ac:dyDescent="0.35">
      <c r="B12" s="114"/>
      <c r="C12" s="115"/>
      <c r="D12" s="117"/>
      <c r="E12" s="118"/>
      <c r="F12" s="116"/>
      <c r="G12" s="164" t="str">
        <f t="shared" ref="G12:G38" si="11">IF(ISBLANK(B12),"",AJ12)</f>
        <v/>
      </c>
      <c r="H12" s="110" t="str">
        <f t="shared" si="2"/>
        <v/>
      </c>
      <c r="I12" s="119"/>
      <c r="J12" s="120"/>
      <c r="K12" s="120"/>
      <c r="L12" s="121"/>
      <c r="N12" s="134" t="s">
        <v>200</v>
      </c>
      <c r="O12" s="16">
        <f t="shared" ref="O12:T22" si="12">COUNTIFS($AC$9:$AC$83,$N12,$AD$9:$AD$83,O$10)+COUNTIFS($AC$9:$AC$83,O$10,$AD$9:$AD$83,$N12)</f>
        <v>0</v>
      </c>
      <c r="P12" s="16">
        <f>COUNTIFS($AC$9:$AC$83,$N12,$AD$9:$AD$83,P$10)</f>
        <v>0</v>
      </c>
      <c r="Q12" s="135"/>
      <c r="R12" s="135"/>
      <c r="S12" s="135"/>
      <c r="T12" s="135"/>
      <c r="U12" s="135"/>
      <c r="V12" s="135"/>
      <c r="W12" s="135"/>
      <c r="X12" s="135"/>
      <c r="Y12" s="135"/>
      <c r="Z12" s="136"/>
      <c r="AB12" s="150" t="str">
        <f t="shared" si="0"/>
        <v/>
      </c>
      <c r="AC12" s="160">
        <f t="shared" si="3"/>
        <v>0</v>
      </c>
      <c r="AD12" s="160">
        <f t="shared" si="4"/>
        <v>0</v>
      </c>
      <c r="AE12" s="160" t="str">
        <f t="shared" si="5"/>
        <v/>
      </c>
      <c r="AF12" s="160" t="str">
        <f t="shared" si="6"/>
        <v/>
      </c>
      <c r="AG12" s="160" t="str">
        <f t="shared" si="7"/>
        <v/>
      </c>
      <c r="AH12" s="160" t="str">
        <f t="shared" si="8"/>
        <v/>
      </c>
      <c r="AI12" s="160" t="str">
        <f t="shared" si="9"/>
        <v/>
      </c>
      <c r="AJ12" s="160">
        <f t="shared" si="10"/>
        <v>0</v>
      </c>
      <c r="AK12" s="160" t="str">
        <f t="shared" si="1"/>
        <v/>
      </c>
      <c r="AL12" s="160" t="str">
        <f t="shared" si="1"/>
        <v/>
      </c>
      <c r="AM12" s="160" t="str">
        <f t="shared" si="1"/>
        <v/>
      </c>
      <c r="AN12" s="160" t="str">
        <f t="shared" si="1"/>
        <v/>
      </c>
      <c r="AO12" s="161"/>
      <c r="AP12" s="230" t="s">
        <v>222</v>
      </c>
      <c r="AQ12" s="230"/>
      <c r="AR12" s="230"/>
      <c r="AS12" s="230"/>
      <c r="AT12" s="230"/>
      <c r="AU12" s="230"/>
      <c r="AV12" s="149"/>
    </row>
    <row r="13" spans="2:48" x14ac:dyDescent="0.3">
      <c r="B13" s="114"/>
      <c r="C13" s="115"/>
      <c r="D13" s="117"/>
      <c r="E13" s="118"/>
      <c r="F13" s="116"/>
      <c r="G13" s="164" t="str">
        <f t="shared" si="11"/>
        <v/>
      </c>
      <c r="H13" s="110" t="str">
        <f t="shared" si="2"/>
        <v/>
      </c>
      <c r="I13" s="119"/>
      <c r="J13" s="120"/>
      <c r="K13" s="120"/>
      <c r="L13" s="121"/>
      <c r="N13" s="134" t="s">
        <v>201</v>
      </c>
      <c r="O13" s="16">
        <f t="shared" si="12"/>
        <v>0</v>
      </c>
      <c r="P13" s="16">
        <f t="shared" si="12"/>
        <v>0</v>
      </c>
      <c r="Q13" s="16">
        <f>COUNTIFS($AC$9:$AC$83,$N13,$AD$9:$AD$83,Q$10)</f>
        <v>0</v>
      </c>
      <c r="R13" s="135"/>
      <c r="S13" s="135"/>
      <c r="T13" s="135"/>
      <c r="U13" s="135"/>
      <c r="V13" s="231" t="s">
        <v>208</v>
      </c>
      <c r="W13" s="232"/>
      <c r="X13" s="232"/>
      <c r="Y13" s="233"/>
      <c r="Z13" s="136"/>
      <c r="AB13" s="150" t="str">
        <f t="shared" si="0"/>
        <v/>
      </c>
      <c r="AC13" s="160">
        <f t="shared" si="3"/>
        <v>0</v>
      </c>
      <c r="AD13" s="160">
        <f t="shared" si="4"/>
        <v>0</v>
      </c>
      <c r="AE13" s="160" t="str">
        <f t="shared" si="5"/>
        <v/>
      </c>
      <c r="AF13" s="160" t="str">
        <f t="shared" si="6"/>
        <v/>
      </c>
      <c r="AG13" s="160" t="str">
        <f t="shared" si="7"/>
        <v/>
      </c>
      <c r="AH13" s="160" t="str">
        <f t="shared" si="8"/>
        <v/>
      </c>
      <c r="AI13" s="160" t="str">
        <f t="shared" si="9"/>
        <v/>
      </c>
      <c r="AJ13" s="160">
        <f t="shared" si="10"/>
        <v>0</v>
      </c>
      <c r="AK13" s="160" t="str">
        <f t="shared" si="1"/>
        <v/>
      </c>
      <c r="AL13" s="160" t="str">
        <f t="shared" si="1"/>
        <v/>
      </c>
      <c r="AM13" s="160" t="str">
        <f t="shared" si="1"/>
        <v/>
      </c>
      <c r="AN13" s="160" t="str">
        <f t="shared" si="1"/>
        <v/>
      </c>
      <c r="AO13" s="161"/>
      <c r="AP13" s="230"/>
      <c r="AQ13" s="230"/>
      <c r="AR13" s="230"/>
      <c r="AS13" s="230"/>
      <c r="AT13" s="230"/>
      <c r="AU13" s="230"/>
      <c r="AV13" s="149"/>
    </row>
    <row r="14" spans="2:48" ht="15" thickBot="1" x14ac:dyDescent="0.35">
      <c r="B14" s="114"/>
      <c r="C14" s="115"/>
      <c r="D14" s="117"/>
      <c r="E14" s="118"/>
      <c r="F14" s="118"/>
      <c r="G14" s="164" t="str">
        <f t="shared" si="11"/>
        <v/>
      </c>
      <c r="H14" s="110" t="str">
        <f t="shared" si="2"/>
        <v/>
      </c>
      <c r="I14" s="119"/>
      <c r="J14" s="120"/>
      <c r="K14" s="120"/>
      <c r="L14" s="121"/>
      <c r="N14" s="134" t="s">
        <v>187</v>
      </c>
      <c r="O14" s="16">
        <f t="shared" si="12"/>
        <v>0</v>
      </c>
      <c r="P14" s="16">
        <f t="shared" si="12"/>
        <v>0</v>
      </c>
      <c r="Q14" s="16">
        <f t="shared" si="12"/>
        <v>0</v>
      </c>
      <c r="R14" s="16">
        <f>COUNTIFS($AC$9:$AC$83,$N14,$AD$9:$AD$83,R$10)</f>
        <v>0</v>
      </c>
      <c r="S14" s="135"/>
      <c r="T14" s="135"/>
      <c r="U14" s="135"/>
      <c r="V14" s="234"/>
      <c r="W14" s="235"/>
      <c r="X14" s="235"/>
      <c r="Y14" s="236"/>
      <c r="Z14" s="136"/>
      <c r="AB14" s="150" t="str">
        <f t="shared" si="0"/>
        <v/>
      </c>
      <c r="AC14" s="160">
        <f t="shared" si="3"/>
        <v>0</v>
      </c>
      <c r="AD14" s="160">
        <f t="shared" si="4"/>
        <v>0</v>
      </c>
      <c r="AE14" s="160" t="str">
        <f t="shared" si="5"/>
        <v/>
      </c>
      <c r="AF14" s="160" t="str">
        <f t="shared" si="6"/>
        <v/>
      </c>
      <c r="AG14" s="160" t="str">
        <f t="shared" si="7"/>
        <v/>
      </c>
      <c r="AH14" s="160" t="str">
        <f t="shared" si="8"/>
        <v/>
      </c>
      <c r="AI14" s="160" t="str">
        <f t="shared" si="9"/>
        <v/>
      </c>
      <c r="AJ14" s="160">
        <f t="shared" si="10"/>
        <v>0</v>
      </c>
      <c r="AK14" s="160" t="str">
        <f t="shared" si="1"/>
        <v/>
      </c>
      <c r="AL14" s="160" t="str">
        <f t="shared" si="1"/>
        <v/>
      </c>
      <c r="AM14" s="160" t="str">
        <f t="shared" si="1"/>
        <v/>
      </c>
      <c r="AN14" s="160" t="str">
        <f t="shared" si="1"/>
        <v/>
      </c>
      <c r="AO14" s="161"/>
      <c r="AP14" s="230"/>
      <c r="AQ14" s="230"/>
      <c r="AR14" s="230"/>
      <c r="AS14" s="230"/>
      <c r="AT14" s="230"/>
      <c r="AU14" s="230"/>
      <c r="AV14" s="149"/>
    </row>
    <row r="15" spans="2:48" x14ac:dyDescent="0.3">
      <c r="B15" s="114"/>
      <c r="C15" s="115"/>
      <c r="D15" s="117"/>
      <c r="E15" s="118"/>
      <c r="F15" s="118"/>
      <c r="G15" s="164" t="str">
        <f t="shared" si="11"/>
        <v/>
      </c>
      <c r="H15" s="110" t="str">
        <f t="shared" si="2"/>
        <v/>
      </c>
      <c r="I15" s="119"/>
      <c r="J15" s="120"/>
      <c r="K15" s="120"/>
      <c r="L15" s="121"/>
      <c r="N15" s="134" t="s">
        <v>202</v>
      </c>
      <c r="O15" s="16">
        <f t="shared" si="12"/>
        <v>0</v>
      </c>
      <c r="P15" s="16">
        <f t="shared" si="12"/>
        <v>0</v>
      </c>
      <c r="Q15" s="16">
        <f t="shared" si="12"/>
        <v>0</v>
      </c>
      <c r="R15" s="16">
        <f t="shared" si="12"/>
        <v>0</v>
      </c>
      <c r="S15" s="16">
        <f>COUNTIFS($AC$9:$AC$83,$N15,$AD$9:$AD$83,S$10)</f>
        <v>0</v>
      </c>
      <c r="T15" s="135"/>
      <c r="U15" s="135"/>
      <c r="V15" s="135"/>
      <c r="W15" s="135"/>
      <c r="X15" s="135"/>
      <c r="Y15" s="135"/>
      <c r="Z15" s="136"/>
      <c r="AB15" s="150" t="str">
        <f t="shared" si="0"/>
        <v/>
      </c>
      <c r="AC15" s="160">
        <f t="shared" si="3"/>
        <v>0</v>
      </c>
      <c r="AD15" s="160">
        <f t="shared" si="4"/>
        <v>0</v>
      </c>
      <c r="AE15" s="160" t="str">
        <f t="shared" si="5"/>
        <v/>
      </c>
      <c r="AF15" s="160" t="str">
        <f t="shared" si="6"/>
        <v/>
      </c>
      <c r="AG15" s="160" t="str">
        <f t="shared" si="7"/>
        <v/>
      </c>
      <c r="AH15" s="160" t="str">
        <f t="shared" si="8"/>
        <v/>
      </c>
      <c r="AI15" s="160" t="str">
        <f t="shared" si="9"/>
        <v/>
      </c>
      <c r="AJ15" s="160">
        <f t="shared" si="10"/>
        <v>0</v>
      </c>
      <c r="AK15" s="160" t="str">
        <f t="shared" si="1"/>
        <v/>
      </c>
      <c r="AL15" s="160" t="str">
        <f t="shared" si="1"/>
        <v/>
      </c>
      <c r="AM15" s="160" t="str">
        <f t="shared" si="1"/>
        <v/>
      </c>
      <c r="AN15" s="160" t="str">
        <f t="shared" si="1"/>
        <v/>
      </c>
      <c r="AO15" s="161"/>
      <c r="AP15" s="230"/>
      <c r="AQ15" s="230"/>
      <c r="AR15" s="230"/>
      <c r="AS15" s="230"/>
      <c r="AT15" s="230"/>
      <c r="AU15" s="230"/>
      <c r="AV15" s="149"/>
    </row>
    <row r="16" spans="2:48" x14ac:dyDescent="0.3">
      <c r="B16" s="114"/>
      <c r="C16" s="115"/>
      <c r="D16" s="117"/>
      <c r="E16" s="118"/>
      <c r="F16" s="118"/>
      <c r="G16" s="164" t="str">
        <f t="shared" si="11"/>
        <v/>
      </c>
      <c r="H16" s="110" t="str">
        <f t="shared" si="2"/>
        <v/>
      </c>
      <c r="I16" s="119"/>
      <c r="J16" s="120"/>
      <c r="K16" s="120"/>
      <c r="L16" s="121"/>
      <c r="N16" s="134" t="s">
        <v>203</v>
      </c>
      <c r="O16" s="16">
        <f t="shared" si="12"/>
        <v>0</v>
      </c>
      <c r="P16" s="16">
        <f t="shared" si="12"/>
        <v>0</v>
      </c>
      <c r="Q16" s="16">
        <f t="shared" si="12"/>
        <v>0</v>
      </c>
      <c r="R16" s="16">
        <f t="shared" si="12"/>
        <v>0</v>
      </c>
      <c r="S16" s="16">
        <f t="shared" si="12"/>
        <v>0</v>
      </c>
      <c r="T16" s="16">
        <f>COUNTIFS($AC$9:$AC$83,$N16,$AD$9:$AD$83,T$10)</f>
        <v>0</v>
      </c>
      <c r="U16" s="135"/>
      <c r="V16" s="135"/>
      <c r="W16" s="135"/>
      <c r="X16" s="135"/>
      <c r="Y16" s="135"/>
      <c r="Z16" s="136"/>
      <c r="AB16" s="150" t="str">
        <f t="shared" si="0"/>
        <v/>
      </c>
      <c r="AC16" s="160">
        <f t="shared" si="3"/>
        <v>0</v>
      </c>
      <c r="AD16" s="160">
        <f t="shared" si="4"/>
        <v>0</v>
      </c>
      <c r="AE16" s="160" t="str">
        <f t="shared" si="5"/>
        <v/>
      </c>
      <c r="AF16" s="160" t="str">
        <f t="shared" si="6"/>
        <v/>
      </c>
      <c r="AG16" s="160" t="str">
        <f t="shared" si="7"/>
        <v/>
      </c>
      <c r="AH16" s="160" t="str">
        <f t="shared" si="8"/>
        <v/>
      </c>
      <c r="AI16" s="160" t="str">
        <f t="shared" si="9"/>
        <v/>
      </c>
      <c r="AJ16" s="160">
        <f t="shared" si="10"/>
        <v>0</v>
      </c>
      <c r="AK16" s="160" t="str">
        <f t="shared" si="1"/>
        <v/>
      </c>
      <c r="AL16" s="160" t="str">
        <f t="shared" si="1"/>
        <v/>
      </c>
      <c r="AM16" s="160" t="str">
        <f t="shared" si="1"/>
        <v/>
      </c>
      <c r="AN16" s="160" t="str">
        <f t="shared" si="1"/>
        <v/>
      </c>
      <c r="AO16" s="161"/>
      <c r="AP16" s="230"/>
      <c r="AQ16" s="230"/>
      <c r="AR16" s="230"/>
      <c r="AS16" s="230"/>
      <c r="AT16" s="230"/>
      <c r="AU16" s="230"/>
      <c r="AV16" s="149"/>
    </row>
    <row r="17" spans="2:48" x14ac:dyDescent="0.3">
      <c r="B17" s="114"/>
      <c r="C17" s="115"/>
      <c r="D17" s="117"/>
      <c r="E17" s="118"/>
      <c r="F17" s="118"/>
      <c r="G17" s="164" t="str">
        <f t="shared" si="11"/>
        <v/>
      </c>
      <c r="H17" s="110" t="str">
        <f t="shared" si="2"/>
        <v/>
      </c>
      <c r="I17" s="119"/>
      <c r="J17" s="120"/>
      <c r="K17" s="120"/>
      <c r="L17" s="121"/>
      <c r="N17" s="134" t="s">
        <v>185</v>
      </c>
      <c r="O17" s="16">
        <f t="shared" si="12"/>
        <v>0</v>
      </c>
      <c r="P17" s="16">
        <f t="shared" si="12"/>
        <v>0</v>
      </c>
      <c r="Q17" s="16">
        <f t="shared" si="12"/>
        <v>0</v>
      </c>
      <c r="R17" s="16">
        <f t="shared" si="12"/>
        <v>0</v>
      </c>
      <c r="S17" s="16">
        <f t="shared" si="12"/>
        <v>0</v>
      </c>
      <c r="T17" s="16">
        <f t="shared" si="12"/>
        <v>0</v>
      </c>
      <c r="U17" s="16">
        <f>COUNTIFS($AC$9:$AC$83,$N17,$AD$9:$AD$83,U$10)</f>
        <v>0</v>
      </c>
      <c r="V17" s="135"/>
      <c r="W17" s="135"/>
      <c r="X17" s="135"/>
      <c r="Y17" s="135"/>
      <c r="Z17" s="136"/>
      <c r="AB17" s="150" t="str">
        <f t="shared" si="0"/>
        <v/>
      </c>
      <c r="AC17" s="160">
        <f t="shared" si="3"/>
        <v>0</v>
      </c>
      <c r="AD17" s="160">
        <f t="shared" si="4"/>
        <v>0</v>
      </c>
      <c r="AE17" s="160" t="str">
        <f t="shared" si="5"/>
        <v/>
      </c>
      <c r="AF17" s="160" t="str">
        <f t="shared" si="6"/>
        <v/>
      </c>
      <c r="AG17" s="160" t="str">
        <f t="shared" si="7"/>
        <v/>
      </c>
      <c r="AH17" s="160" t="str">
        <f t="shared" si="8"/>
        <v/>
      </c>
      <c r="AI17" s="160" t="str">
        <f t="shared" si="9"/>
        <v/>
      </c>
      <c r="AJ17" s="160">
        <f t="shared" si="10"/>
        <v>0</v>
      </c>
      <c r="AK17" s="160" t="str">
        <f t="shared" si="1"/>
        <v/>
      </c>
      <c r="AL17" s="160" t="str">
        <f t="shared" si="1"/>
        <v/>
      </c>
      <c r="AM17" s="160" t="str">
        <f t="shared" si="1"/>
        <v/>
      </c>
      <c r="AN17" s="160" t="str">
        <f t="shared" si="1"/>
        <v/>
      </c>
      <c r="AO17" s="161"/>
      <c r="AP17" s="230"/>
      <c r="AQ17" s="230"/>
      <c r="AR17" s="230"/>
      <c r="AS17" s="230"/>
      <c r="AT17" s="230"/>
      <c r="AU17" s="230"/>
      <c r="AV17" s="149"/>
    </row>
    <row r="18" spans="2:48" x14ac:dyDescent="0.3">
      <c r="B18" s="114"/>
      <c r="C18" s="115"/>
      <c r="D18" s="117"/>
      <c r="E18" s="118"/>
      <c r="F18" s="118"/>
      <c r="G18" s="164" t="str">
        <f t="shared" si="11"/>
        <v/>
      </c>
      <c r="H18" s="110" t="str">
        <f t="shared" si="2"/>
        <v/>
      </c>
      <c r="I18" s="119"/>
      <c r="J18" s="120"/>
      <c r="K18" s="120"/>
      <c r="L18" s="121"/>
      <c r="N18" s="134" t="s">
        <v>204</v>
      </c>
      <c r="O18" s="16">
        <f t="shared" si="12"/>
        <v>0</v>
      </c>
      <c r="P18" s="16">
        <f t="shared" si="12"/>
        <v>0</v>
      </c>
      <c r="Q18" s="16">
        <f t="shared" si="12"/>
        <v>0</v>
      </c>
      <c r="R18" s="16">
        <f t="shared" si="12"/>
        <v>0</v>
      </c>
      <c r="S18" s="16">
        <f t="shared" si="12"/>
        <v>0</v>
      </c>
      <c r="T18" s="16">
        <f t="shared" si="12"/>
        <v>0</v>
      </c>
      <c r="U18" s="16">
        <f>COUNTIFS($AC$9:$AC$83,$N18,$AD$9:$AD$83,U$10)+COUNTIFS($AC$9:$AC$83,U$10,$AD$9:$AD$83,$N18)</f>
        <v>0</v>
      </c>
      <c r="V18" s="16">
        <f>COUNTIFS($AC$9:$AC$83,$N18,$AD$9:$AD$83,V$10)</f>
        <v>0</v>
      </c>
      <c r="W18" s="135"/>
      <c r="X18" s="135"/>
      <c r="Y18" s="135"/>
      <c r="Z18" s="136"/>
      <c r="AB18" s="150" t="str">
        <f t="shared" si="0"/>
        <v/>
      </c>
      <c r="AC18" s="160">
        <f t="shared" si="3"/>
        <v>0</v>
      </c>
      <c r="AD18" s="160">
        <f t="shared" si="4"/>
        <v>0</v>
      </c>
      <c r="AE18" s="160" t="str">
        <f t="shared" si="5"/>
        <v/>
      </c>
      <c r="AF18" s="160" t="str">
        <f t="shared" si="6"/>
        <v/>
      </c>
      <c r="AG18" s="160" t="str">
        <f t="shared" si="7"/>
        <v/>
      </c>
      <c r="AH18" s="160" t="str">
        <f t="shared" si="8"/>
        <v/>
      </c>
      <c r="AI18" s="160" t="str">
        <f t="shared" si="9"/>
        <v/>
      </c>
      <c r="AJ18" s="160">
        <f t="shared" si="10"/>
        <v>0</v>
      </c>
      <c r="AK18" s="160" t="str">
        <f t="shared" si="1"/>
        <v/>
      </c>
      <c r="AL18" s="160" t="str">
        <f t="shared" si="1"/>
        <v/>
      </c>
      <c r="AM18" s="160" t="str">
        <f t="shared" si="1"/>
        <v/>
      </c>
      <c r="AN18" s="160" t="str">
        <f t="shared" si="1"/>
        <v/>
      </c>
      <c r="AO18" s="161"/>
      <c r="AP18" s="230"/>
      <c r="AQ18" s="230"/>
      <c r="AR18" s="230"/>
      <c r="AS18" s="230"/>
      <c r="AT18" s="230"/>
      <c r="AU18" s="230"/>
      <c r="AV18" s="149"/>
    </row>
    <row r="19" spans="2:48" x14ac:dyDescent="0.3">
      <c r="B19" s="114"/>
      <c r="C19" s="115"/>
      <c r="D19" s="117"/>
      <c r="E19" s="118"/>
      <c r="F19" s="118"/>
      <c r="G19" s="164" t="str">
        <f t="shared" si="11"/>
        <v/>
      </c>
      <c r="H19" s="110" t="str">
        <f t="shared" si="2"/>
        <v/>
      </c>
      <c r="I19" s="119"/>
      <c r="J19" s="120"/>
      <c r="K19" s="120"/>
      <c r="L19" s="121"/>
      <c r="N19" s="134" t="s">
        <v>205</v>
      </c>
      <c r="O19" s="16">
        <f t="shared" si="12"/>
        <v>0</v>
      </c>
      <c r="P19" s="16">
        <f t="shared" si="12"/>
        <v>0</v>
      </c>
      <c r="Q19" s="16">
        <f t="shared" si="12"/>
        <v>0</v>
      </c>
      <c r="R19" s="16">
        <f t="shared" si="12"/>
        <v>0</v>
      </c>
      <c r="S19" s="16">
        <f t="shared" si="12"/>
        <v>0</v>
      </c>
      <c r="T19" s="16">
        <f t="shared" si="12"/>
        <v>0</v>
      </c>
      <c r="U19" s="16">
        <f>COUNTIFS($AC$9:$AC$83,$N19,$AD$9:$AD$83,U$10)+COUNTIFS($AC$9:$AC$83,U$10,$AD$9:$AD$83,$N19)</f>
        <v>0</v>
      </c>
      <c r="V19" s="16">
        <f>COUNTIFS($AC$9:$AC$83,$N19,$AD$9:$AD$83,V$10)+COUNTIFS($AC$9:$AC$83,V$10,$AD$9:$AD$83,$N19)</f>
        <v>0</v>
      </c>
      <c r="W19" s="16">
        <f>COUNTIFS($AC$9:$AC$83,$N19,$AD$9:$AD$83,W$10)</f>
        <v>0</v>
      </c>
      <c r="X19" s="135"/>
      <c r="Y19" s="135"/>
      <c r="Z19" s="136"/>
      <c r="AB19" s="150" t="str">
        <f t="shared" si="0"/>
        <v/>
      </c>
      <c r="AC19" s="160">
        <f t="shared" si="3"/>
        <v>0</v>
      </c>
      <c r="AD19" s="160">
        <f t="shared" si="4"/>
        <v>0</v>
      </c>
      <c r="AE19" s="160" t="str">
        <f t="shared" si="5"/>
        <v/>
      </c>
      <c r="AF19" s="160" t="str">
        <f t="shared" si="6"/>
        <v/>
      </c>
      <c r="AG19" s="160" t="str">
        <f t="shared" si="7"/>
        <v/>
      </c>
      <c r="AH19" s="160" t="str">
        <f t="shared" si="8"/>
        <v/>
      </c>
      <c r="AI19" s="160" t="str">
        <f t="shared" si="9"/>
        <v/>
      </c>
      <c r="AJ19" s="160">
        <f t="shared" si="10"/>
        <v>0</v>
      </c>
      <c r="AK19" s="160" t="str">
        <f t="shared" si="1"/>
        <v/>
      </c>
      <c r="AL19" s="160" t="str">
        <f t="shared" si="1"/>
        <v/>
      </c>
      <c r="AM19" s="160" t="str">
        <f t="shared" si="1"/>
        <v/>
      </c>
      <c r="AN19" s="160" t="str">
        <f t="shared" si="1"/>
        <v/>
      </c>
      <c r="AO19" s="161"/>
      <c r="AP19" s="230"/>
      <c r="AQ19" s="230"/>
      <c r="AR19" s="230"/>
      <c r="AS19" s="230"/>
      <c r="AT19" s="230"/>
      <c r="AU19" s="230"/>
      <c r="AV19" s="149"/>
    </row>
    <row r="20" spans="2:48" x14ac:dyDescent="0.3">
      <c r="B20" s="114"/>
      <c r="C20" s="115"/>
      <c r="D20" s="117"/>
      <c r="E20" s="118"/>
      <c r="F20" s="118"/>
      <c r="G20" s="164" t="str">
        <f t="shared" si="11"/>
        <v/>
      </c>
      <c r="H20" s="110" t="str">
        <f t="shared" si="2"/>
        <v/>
      </c>
      <c r="I20" s="119"/>
      <c r="J20" s="120"/>
      <c r="K20" s="120"/>
      <c r="L20" s="121"/>
      <c r="N20" s="134" t="s">
        <v>186</v>
      </c>
      <c r="O20" s="16">
        <f t="shared" si="12"/>
        <v>0</v>
      </c>
      <c r="P20" s="16">
        <f t="shared" si="12"/>
        <v>0</v>
      </c>
      <c r="Q20" s="16">
        <f t="shared" si="12"/>
        <v>0</v>
      </c>
      <c r="R20" s="16">
        <f t="shared" si="12"/>
        <v>0</v>
      </c>
      <c r="S20" s="16">
        <f t="shared" si="12"/>
        <v>0</v>
      </c>
      <c r="T20" s="16">
        <f t="shared" si="12"/>
        <v>0</v>
      </c>
      <c r="U20" s="16">
        <f>COUNTIFS($AC$9:$AC$83,$N20,$AD$9:$AD$83,U$10)+COUNTIFS($AC$9:$AC$83,U$10,$AD$9:$AD$83,$N20)</f>
        <v>0</v>
      </c>
      <c r="V20" s="16">
        <f>COUNTIFS($AC$9:$AC$83,$N20,$AD$9:$AD$83,V$10)+COUNTIFS($AC$9:$AC$83,V$10,$AD$9:$AD$83,$N20)</f>
        <v>0</v>
      </c>
      <c r="W20" s="16">
        <f>COUNTIFS($AC$9:$AC$83,$N20,$AD$9:$AD$83,W$10)+COUNTIFS($AC$9:$AC$83,W$10,$AD$9:$AD$83,$N20)</f>
        <v>0</v>
      </c>
      <c r="X20" s="16">
        <f>COUNTIFS($AC$9:$AC$83,$N20,$AD$9:$AD$83,X$10)</f>
        <v>0</v>
      </c>
      <c r="Y20" s="135"/>
      <c r="Z20" s="136"/>
      <c r="AB20" s="150" t="str">
        <f t="shared" si="0"/>
        <v/>
      </c>
      <c r="AC20" s="160">
        <f t="shared" si="3"/>
        <v>0</v>
      </c>
      <c r="AD20" s="160">
        <f t="shared" si="4"/>
        <v>0</v>
      </c>
      <c r="AE20" s="160" t="str">
        <f t="shared" si="5"/>
        <v/>
      </c>
      <c r="AF20" s="160" t="str">
        <f t="shared" si="6"/>
        <v/>
      </c>
      <c r="AG20" s="160" t="str">
        <f t="shared" si="7"/>
        <v/>
      </c>
      <c r="AH20" s="160" t="str">
        <f t="shared" si="8"/>
        <v/>
      </c>
      <c r="AI20" s="160" t="str">
        <f t="shared" si="9"/>
        <v/>
      </c>
      <c r="AJ20" s="160">
        <f t="shared" si="10"/>
        <v>0</v>
      </c>
      <c r="AK20" s="160" t="str">
        <f t="shared" si="1"/>
        <v/>
      </c>
      <c r="AL20" s="160" t="str">
        <f t="shared" si="1"/>
        <v/>
      </c>
      <c r="AM20" s="160" t="str">
        <f t="shared" si="1"/>
        <v/>
      </c>
      <c r="AN20" s="160" t="str">
        <f t="shared" si="1"/>
        <v/>
      </c>
      <c r="AO20" s="161"/>
      <c r="AP20" s="160"/>
      <c r="AQ20" s="160"/>
      <c r="AR20" s="161"/>
      <c r="AS20" s="161"/>
      <c r="AT20" s="161"/>
      <c r="AU20" s="161"/>
      <c r="AV20" s="149"/>
    </row>
    <row r="21" spans="2:48" x14ac:dyDescent="0.3">
      <c r="B21" s="114"/>
      <c r="C21" s="115"/>
      <c r="D21" s="117"/>
      <c r="E21" s="118"/>
      <c r="F21" s="118"/>
      <c r="G21" s="164" t="str">
        <f t="shared" si="11"/>
        <v/>
      </c>
      <c r="H21" s="110" t="str">
        <f t="shared" si="2"/>
        <v/>
      </c>
      <c r="I21" s="119"/>
      <c r="J21" s="120"/>
      <c r="K21" s="120"/>
      <c r="L21" s="121"/>
      <c r="N21" s="134" t="s">
        <v>206</v>
      </c>
      <c r="O21" s="16">
        <f t="shared" si="12"/>
        <v>0</v>
      </c>
      <c r="P21" s="16">
        <f t="shared" si="12"/>
        <v>0</v>
      </c>
      <c r="Q21" s="16">
        <f t="shared" si="12"/>
        <v>0</v>
      </c>
      <c r="R21" s="16">
        <f t="shared" si="12"/>
        <v>0</v>
      </c>
      <c r="S21" s="16">
        <f t="shared" si="12"/>
        <v>0</v>
      </c>
      <c r="T21" s="16">
        <f t="shared" si="12"/>
        <v>0</v>
      </c>
      <c r="U21" s="16">
        <f>COUNTIFS($AC$9:$AC$83,$N21,$AD$9:$AD$83,U$10)+COUNTIFS($AC$9:$AC$83,U$10,$AD$9:$AD$83,$N21)</f>
        <v>0</v>
      </c>
      <c r="V21" s="16">
        <f>COUNTIFS($AC$9:$AC$83,$N21,$AD$9:$AD$83,V$10)+COUNTIFS($AC$9:$AC$83,V$10,$AD$9:$AD$83,$N21)</f>
        <v>0</v>
      </c>
      <c r="W21" s="16">
        <f>COUNTIFS($AC$9:$AC$83,$N21,$AD$9:$AD$83,W$10)+COUNTIFS($AC$9:$AC$83,W$10,$AD$9:$AD$83,$N21)</f>
        <v>0</v>
      </c>
      <c r="X21" s="16">
        <f>COUNTIFS($AC$9:$AC$83,$N21,$AD$9:$AD$83,X$10)+COUNTIFS($AC$9:$AC$83,X$10,$AD$9:$AD$83,$N21)</f>
        <v>0</v>
      </c>
      <c r="Y21" s="16">
        <f>COUNTIFS($AC$9:$AC$83,$N21,$AD$9:$AD$83,Y$10)</f>
        <v>0</v>
      </c>
      <c r="Z21" s="136"/>
      <c r="AB21" s="150" t="str">
        <f t="shared" si="0"/>
        <v/>
      </c>
      <c r="AC21" s="160">
        <f t="shared" si="3"/>
        <v>0</v>
      </c>
      <c r="AD21" s="160">
        <f t="shared" si="4"/>
        <v>0</v>
      </c>
      <c r="AE21" s="160" t="str">
        <f t="shared" si="5"/>
        <v/>
      </c>
      <c r="AF21" s="160" t="str">
        <f t="shared" si="6"/>
        <v/>
      </c>
      <c r="AG21" s="160" t="str">
        <f t="shared" si="7"/>
        <v/>
      </c>
      <c r="AH21" s="160" t="str">
        <f t="shared" si="8"/>
        <v/>
      </c>
      <c r="AI21" s="160" t="str">
        <f t="shared" si="9"/>
        <v/>
      </c>
      <c r="AJ21" s="160">
        <f t="shared" si="10"/>
        <v>0</v>
      </c>
      <c r="AK21" s="160" t="str">
        <f t="shared" si="1"/>
        <v/>
      </c>
      <c r="AL21" s="160" t="str">
        <f t="shared" si="1"/>
        <v/>
      </c>
      <c r="AM21" s="160" t="str">
        <f t="shared" si="1"/>
        <v/>
      </c>
      <c r="AN21" s="160" t="str">
        <f t="shared" si="1"/>
        <v/>
      </c>
      <c r="AO21" s="161"/>
      <c r="AP21" s="160" t="s">
        <v>223</v>
      </c>
      <c r="AQ21" s="161"/>
      <c r="AR21" s="161" t="s">
        <v>224</v>
      </c>
      <c r="AS21" s="161"/>
      <c r="AT21" s="162" t="s">
        <v>225</v>
      </c>
      <c r="AU21" s="161"/>
      <c r="AV21" s="149"/>
    </row>
    <row r="22" spans="2:48" ht="15" thickBot="1" x14ac:dyDescent="0.35">
      <c r="B22" s="114"/>
      <c r="C22" s="115"/>
      <c r="D22" s="117"/>
      <c r="E22" s="118"/>
      <c r="F22" s="118"/>
      <c r="G22" s="164" t="str">
        <f t="shared" si="11"/>
        <v/>
      </c>
      <c r="H22" s="110" t="str">
        <f t="shared" si="2"/>
        <v/>
      </c>
      <c r="I22" s="119"/>
      <c r="J22" s="120"/>
      <c r="K22" s="120"/>
      <c r="L22" s="121"/>
      <c r="N22" s="137" t="s">
        <v>207</v>
      </c>
      <c r="O22" s="138">
        <f t="shared" si="12"/>
        <v>0</v>
      </c>
      <c r="P22" s="138">
        <f t="shared" si="12"/>
        <v>0</v>
      </c>
      <c r="Q22" s="138">
        <f t="shared" si="12"/>
        <v>0</v>
      </c>
      <c r="R22" s="138">
        <f t="shared" si="12"/>
        <v>0</v>
      </c>
      <c r="S22" s="138">
        <f t="shared" si="12"/>
        <v>0</v>
      </c>
      <c r="T22" s="138">
        <f t="shared" si="12"/>
        <v>0</v>
      </c>
      <c r="U22" s="138">
        <f>COUNTIFS($AC$9:$AC$83,$N22,$AD$9:$AD$83,U$10)+COUNTIFS($AC$9:$AC$83,U$10,$AD$9:$AD$83,$N22)</f>
        <v>0</v>
      </c>
      <c r="V22" s="138">
        <f>COUNTIFS($AC$9:$AC$83,$N22,$AD$9:$AD$83,V$10)+COUNTIFS($AC$9:$AC$83,V$10,$AD$9:$AD$83,$N22)</f>
        <v>0</v>
      </c>
      <c r="W22" s="138">
        <f>COUNTIFS($AC$9:$AC$83,$N22,$AD$9:$AD$83,W$10)+COUNTIFS($AC$9:$AC$83,W$10,$AD$9:$AD$83,$N22)</f>
        <v>0</v>
      </c>
      <c r="X22" s="138">
        <f>COUNTIFS($AC$9:$AC$83,$N22,$AD$9:$AD$83,X$10)+COUNTIFS($AC$9:$AC$83,X$10,$AD$9:$AD$83,$N22)</f>
        <v>0</v>
      </c>
      <c r="Y22" s="138">
        <f>COUNTIFS($AC$9:$AC$83,$N22,$AD$9:$AD$83,Y$10)+COUNTIFS($AC$9:$AC$83,Y$10,$AD$9:$AD$83,$N22)</f>
        <v>0</v>
      </c>
      <c r="Z22" s="139">
        <f>COUNTIFS($AC$9:$AC$83,$N22,$AD$9:$AD$83,Z$10)</f>
        <v>0</v>
      </c>
      <c r="AB22" s="150" t="str">
        <f t="shared" si="0"/>
        <v/>
      </c>
      <c r="AC22" s="160">
        <f t="shared" si="3"/>
        <v>0</v>
      </c>
      <c r="AD22" s="160">
        <f t="shared" si="4"/>
        <v>0</v>
      </c>
      <c r="AE22" s="160" t="str">
        <f t="shared" si="5"/>
        <v/>
      </c>
      <c r="AF22" s="160" t="str">
        <f t="shared" si="6"/>
        <v/>
      </c>
      <c r="AG22" s="160" t="str">
        <f t="shared" si="7"/>
        <v/>
      </c>
      <c r="AH22" s="160" t="str">
        <f t="shared" si="8"/>
        <v/>
      </c>
      <c r="AI22" s="160" t="str">
        <f t="shared" si="9"/>
        <v/>
      </c>
      <c r="AJ22" s="160">
        <f t="shared" si="10"/>
        <v>0</v>
      </c>
      <c r="AK22" s="160" t="str">
        <f t="shared" si="1"/>
        <v/>
      </c>
      <c r="AL22" s="160" t="str">
        <f t="shared" si="1"/>
        <v/>
      </c>
      <c r="AM22" s="160" t="str">
        <f t="shared" si="1"/>
        <v/>
      </c>
      <c r="AN22" s="160" t="str">
        <f t="shared" si="1"/>
        <v/>
      </c>
      <c r="AO22" s="161"/>
      <c r="AP22" s="160" t="s">
        <v>183</v>
      </c>
      <c r="AQ22" s="160"/>
      <c r="AR22" s="161">
        <v>1750000</v>
      </c>
      <c r="AS22" s="161"/>
      <c r="AT22" s="161">
        <f>AR22/$AR$28</f>
        <v>1</v>
      </c>
      <c r="AU22" s="161"/>
      <c r="AV22" s="149"/>
    </row>
    <row r="23" spans="2:48" ht="15" thickBot="1" x14ac:dyDescent="0.35">
      <c r="B23" s="114"/>
      <c r="C23" s="115"/>
      <c r="D23" s="117"/>
      <c r="E23" s="118"/>
      <c r="F23" s="118"/>
      <c r="G23" s="164" t="str">
        <f t="shared" si="11"/>
        <v/>
      </c>
      <c r="H23" s="110" t="str">
        <f t="shared" si="2"/>
        <v/>
      </c>
      <c r="I23" s="119"/>
      <c r="J23" s="120"/>
      <c r="K23" s="120"/>
      <c r="L23" s="121"/>
      <c r="N23" s="166" t="s">
        <v>209</v>
      </c>
      <c r="O23" s="167">
        <f>SUM(O11:Z22)</f>
        <v>0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B23" s="150" t="str">
        <f t="shared" si="0"/>
        <v/>
      </c>
      <c r="AC23" s="160">
        <f t="shared" si="3"/>
        <v>0</v>
      </c>
      <c r="AD23" s="160">
        <f t="shared" si="4"/>
        <v>0</v>
      </c>
      <c r="AE23" s="160" t="str">
        <f t="shared" si="5"/>
        <v/>
      </c>
      <c r="AF23" s="160" t="str">
        <f t="shared" si="6"/>
        <v/>
      </c>
      <c r="AG23" s="160" t="str">
        <f t="shared" si="7"/>
        <v/>
      </c>
      <c r="AH23" s="160" t="str">
        <f t="shared" si="8"/>
        <v/>
      </c>
      <c r="AI23" s="160" t="str">
        <f t="shared" si="9"/>
        <v/>
      </c>
      <c r="AJ23" s="160">
        <f t="shared" si="10"/>
        <v>0</v>
      </c>
      <c r="AK23" s="160" t="str">
        <f t="shared" si="1"/>
        <v/>
      </c>
      <c r="AL23" s="160" t="str">
        <f t="shared" si="1"/>
        <v/>
      </c>
      <c r="AM23" s="160" t="str">
        <f t="shared" si="1"/>
        <v/>
      </c>
      <c r="AN23" s="160" t="str">
        <f t="shared" si="1"/>
        <v/>
      </c>
      <c r="AO23" s="161"/>
      <c r="AP23" s="160" t="s">
        <v>182</v>
      </c>
      <c r="AQ23" s="160"/>
      <c r="AR23" s="161">
        <v>101000</v>
      </c>
      <c r="AS23" s="161"/>
      <c r="AT23" s="161">
        <f>AR23/$AR$28</f>
        <v>5.7714285714285711E-2</v>
      </c>
      <c r="AU23" s="161"/>
      <c r="AV23" s="149"/>
    </row>
    <row r="24" spans="2:48" ht="15" thickBot="1" x14ac:dyDescent="0.35">
      <c r="B24" s="114"/>
      <c r="C24" s="115"/>
      <c r="D24" s="117"/>
      <c r="E24" s="118"/>
      <c r="F24" s="118"/>
      <c r="G24" s="164" t="str">
        <f t="shared" si="11"/>
        <v/>
      </c>
      <c r="H24" s="110" t="str">
        <f t="shared" si="2"/>
        <v/>
      </c>
      <c r="I24" s="119"/>
      <c r="J24" s="120"/>
      <c r="K24" s="120"/>
      <c r="L24" s="121"/>
      <c r="N24" s="168"/>
      <c r="O24" s="168"/>
      <c r="P24" s="168"/>
      <c r="Q24" s="168"/>
      <c r="R24" s="168"/>
      <c r="S24" s="168"/>
      <c r="T24" s="168"/>
      <c r="U24" s="168"/>
      <c r="V24" s="168"/>
      <c r="W24" s="169"/>
      <c r="X24"/>
      <c r="Y24"/>
      <c r="Z24"/>
      <c r="AB24" s="150" t="str">
        <f t="shared" si="0"/>
        <v/>
      </c>
      <c r="AC24" s="160">
        <f t="shared" si="3"/>
        <v>0</v>
      </c>
      <c r="AD24" s="160">
        <f t="shared" si="4"/>
        <v>0</v>
      </c>
      <c r="AE24" s="160" t="str">
        <f t="shared" si="5"/>
        <v/>
      </c>
      <c r="AF24" s="160" t="str">
        <f t="shared" si="6"/>
        <v/>
      </c>
      <c r="AG24" s="160" t="str">
        <f t="shared" si="7"/>
        <v/>
      </c>
      <c r="AH24" s="160" t="str">
        <f t="shared" si="8"/>
        <v/>
      </c>
      <c r="AI24" s="160" t="str">
        <f t="shared" si="9"/>
        <v/>
      </c>
      <c r="AJ24" s="160">
        <f t="shared" si="10"/>
        <v>0</v>
      </c>
      <c r="AK24" s="160" t="str">
        <f t="shared" si="1"/>
        <v/>
      </c>
      <c r="AL24" s="160" t="str">
        <f t="shared" si="1"/>
        <v/>
      </c>
      <c r="AM24" s="160" t="str">
        <f t="shared" si="1"/>
        <v/>
      </c>
      <c r="AN24" s="160" t="str">
        <f t="shared" si="1"/>
        <v/>
      </c>
      <c r="AO24" s="161"/>
      <c r="AP24" s="160" t="s">
        <v>181</v>
      </c>
      <c r="AQ24" s="160"/>
      <c r="AR24" s="161">
        <v>29200</v>
      </c>
      <c r="AS24" s="161"/>
      <c r="AT24" s="161">
        <f>AR24/$AR$28</f>
        <v>1.6685714285714286E-2</v>
      </c>
      <c r="AU24" s="161"/>
      <c r="AV24" s="149"/>
    </row>
    <row r="25" spans="2:48" x14ac:dyDescent="0.3">
      <c r="B25" s="114"/>
      <c r="C25" s="115"/>
      <c r="D25" s="117"/>
      <c r="E25" s="118"/>
      <c r="F25" s="118"/>
      <c r="G25" s="164" t="str">
        <f t="shared" si="11"/>
        <v/>
      </c>
      <c r="H25" s="110" t="str">
        <f t="shared" si="2"/>
        <v/>
      </c>
      <c r="I25" s="119"/>
      <c r="J25" s="120"/>
      <c r="K25" s="120"/>
      <c r="L25" s="121"/>
      <c r="N25" s="130" t="s">
        <v>199</v>
      </c>
      <c r="O25" s="132" t="s">
        <v>188</v>
      </c>
      <c r="P25" s="132" t="s">
        <v>200</v>
      </c>
      <c r="Q25" s="132" t="s">
        <v>201</v>
      </c>
      <c r="R25" s="132" t="s">
        <v>187</v>
      </c>
      <c r="S25" s="132" t="s">
        <v>202</v>
      </c>
      <c r="T25" s="132" t="s">
        <v>203</v>
      </c>
      <c r="U25" s="132" t="s">
        <v>185</v>
      </c>
      <c r="V25" s="132" t="s">
        <v>204</v>
      </c>
      <c r="W25" s="132" t="s">
        <v>205</v>
      </c>
      <c r="X25" s="132" t="s">
        <v>186</v>
      </c>
      <c r="Y25" s="132" t="s">
        <v>206</v>
      </c>
      <c r="Z25" s="133" t="s">
        <v>207</v>
      </c>
      <c r="AB25" s="150" t="str">
        <f t="shared" si="0"/>
        <v/>
      </c>
      <c r="AC25" s="160">
        <f t="shared" si="3"/>
        <v>0</v>
      </c>
      <c r="AD25" s="160">
        <f t="shared" si="4"/>
        <v>0</v>
      </c>
      <c r="AE25" s="160" t="str">
        <f t="shared" si="5"/>
        <v/>
      </c>
      <c r="AF25" s="160" t="str">
        <f t="shared" si="6"/>
        <v/>
      </c>
      <c r="AG25" s="160" t="str">
        <f t="shared" si="7"/>
        <v/>
      </c>
      <c r="AH25" s="160" t="str">
        <f t="shared" si="8"/>
        <v/>
      </c>
      <c r="AI25" s="160" t="str">
        <f t="shared" si="9"/>
        <v/>
      </c>
      <c r="AJ25" s="160">
        <f t="shared" si="10"/>
        <v>0</v>
      </c>
      <c r="AK25" s="160" t="str">
        <f t="shared" si="1"/>
        <v/>
      </c>
      <c r="AL25" s="160" t="str">
        <f t="shared" si="1"/>
        <v/>
      </c>
      <c r="AM25" s="160" t="str">
        <f t="shared" si="1"/>
        <v/>
      </c>
      <c r="AN25" s="160" t="str">
        <f t="shared" si="1"/>
        <v/>
      </c>
      <c r="AO25" s="161"/>
      <c r="AP25" s="160" t="s">
        <v>180</v>
      </c>
      <c r="AQ25" s="160"/>
      <c r="AR25" s="161">
        <v>23900</v>
      </c>
      <c r="AS25" s="161"/>
      <c r="AT25" s="161">
        <f>AR25/$AR$28</f>
        <v>1.3657142857142857E-2</v>
      </c>
      <c r="AU25" s="161"/>
      <c r="AV25" s="149"/>
    </row>
    <row r="26" spans="2:48" ht="15" thickBot="1" x14ac:dyDescent="0.35">
      <c r="B26" s="114"/>
      <c r="C26" s="115"/>
      <c r="D26" s="117"/>
      <c r="E26" s="118"/>
      <c r="F26" s="118"/>
      <c r="G26" s="164" t="str">
        <f t="shared" si="11"/>
        <v/>
      </c>
      <c r="H26" s="110" t="str">
        <f t="shared" si="2"/>
        <v/>
      </c>
      <c r="I26" s="119"/>
      <c r="J26" s="120"/>
      <c r="K26" s="120"/>
      <c r="L26" s="121"/>
      <c r="N26" s="134" t="s">
        <v>188</v>
      </c>
      <c r="O26" s="16">
        <f>(SUMIFS($AI$10:$AI$83,$AC$10:$AC$83,$N26,$AD$10:$AD$83,O$25)*$AT$26+SUMIFS($AH$10:$AH$83,$AC$10:$AC$83,$N26,$AD$10:$AD$83,O$25)*$AT$25+SUMIFS($AG$10:$AG$83,$AC$10:$AC$83,$N26,$AD$10:$AD$83,O$25)*$AT$24+SUMIFS($AF$10:$AF$83,$AC$10:$AC$83,$N26,$AD$10:$AD$83,O$25)*$AT$23+SUMIFS($AE$10:$AE$83,$AC$10:$AC$83,$N26,$AD$10:$AD$83,O$25)*$AT$22)</f>
        <v>0</v>
      </c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6"/>
      <c r="AB26" s="150" t="str">
        <f t="shared" si="0"/>
        <v/>
      </c>
      <c r="AC26" s="160">
        <f t="shared" si="3"/>
        <v>0</v>
      </c>
      <c r="AD26" s="160">
        <f t="shared" si="4"/>
        <v>0</v>
      </c>
      <c r="AE26" s="160" t="str">
        <f t="shared" si="5"/>
        <v/>
      </c>
      <c r="AF26" s="160" t="str">
        <f t="shared" si="6"/>
        <v/>
      </c>
      <c r="AG26" s="160" t="str">
        <f t="shared" si="7"/>
        <v/>
      </c>
      <c r="AH26" s="160" t="str">
        <f t="shared" si="8"/>
        <v/>
      </c>
      <c r="AI26" s="160" t="str">
        <f t="shared" si="9"/>
        <v/>
      </c>
      <c r="AJ26" s="160">
        <f t="shared" si="10"/>
        <v>0</v>
      </c>
      <c r="AK26" s="160" t="str">
        <f t="shared" si="1"/>
        <v/>
      </c>
      <c r="AL26" s="160" t="str">
        <f t="shared" si="1"/>
        <v/>
      </c>
      <c r="AM26" s="160" t="str">
        <f t="shared" si="1"/>
        <v/>
      </c>
      <c r="AN26" s="160" t="str">
        <f t="shared" si="1"/>
        <v/>
      </c>
      <c r="AO26" s="161"/>
      <c r="AP26" s="160" t="s">
        <v>226</v>
      </c>
      <c r="AQ26" s="160"/>
      <c r="AR26" s="161">
        <v>12800</v>
      </c>
      <c r="AS26" s="161"/>
      <c r="AT26" s="161">
        <f>AR26/$AR$28</f>
        <v>7.3142857142857141E-3</v>
      </c>
      <c r="AU26" s="161"/>
      <c r="AV26" s="149"/>
    </row>
    <row r="27" spans="2:48" x14ac:dyDescent="0.3">
      <c r="B27" s="114"/>
      <c r="C27" s="115"/>
      <c r="D27" s="117"/>
      <c r="E27" s="118"/>
      <c r="F27" s="118"/>
      <c r="G27" s="164" t="str">
        <f t="shared" si="11"/>
        <v/>
      </c>
      <c r="H27" s="110" t="str">
        <f t="shared" si="2"/>
        <v/>
      </c>
      <c r="I27" s="119"/>
      <c r="J27" s="120"/>
      <c r="K27" s="120"/>
      <c r="L27" s="121"/>
      <c r="N27" s="134" t="s">
        <v>200</v>
      </c>
      <c r="O27" s="16">
        <f t="shared" ref="O27:O37" si="13">((SUMIFS($AI$10:$AI$83,$AC$10:$AC$83,$N27,$AD$10:$AD$83,O$25)*$AT$26+SUMIFS($AH$10:$AH$83,$AC$10:$AC$83,$N27,$AD$10:$AD$83,O$25)*$AT$25+SUMIFS($AG$10:$AG$83,$AC$10:$AC$83,$N27,$AD$10:$AD$83,O$25)*$AT$24+SUMIFS($AF$10:$AF$83,$AC$10:$AC$83,$N27,$AD$10:$AD$83,O$25)*$AT$23+SUMIFS($AE$10:$AE$83,$AC$10:$AC$83,$N27,$AD$10:$AD$83,O$25)*$AT$22+SUMIFS($AI$10:$AI$83,$AC$10:$AC$83,O$25,$AD$10:$AD$83,$N27)*$AT$26+SUMIFS($AH$10:$AH$83,$AC$10:$AC$83,O$25,$AD$10:$AD$83,$N27)*$AT$25+SUMIFS($AG$10:$AG$83,$AC$10:$AC$83,O$25,$AD$10:$AD$83,$N27)*$AT$24+SUMIFS($AF$10:$AF$83,$AC$10:$AC$83,O$25,$AD$10:$AD$83,$N27)*$AT$23+SUMIFS($AE$10:$AE$83,$AC$10:$AC$83,O$25,$AD$10:$AD$83,$N27)*$AT$22))</f>
        <v>0</v>
      </c>
      <c r="P27" s="16">
        <f>(SUMIFS($AI$10:$AI$83,$AC$10:$AC$83,$N27,$AD$10:$AD$83,P$25)*$AT$26+SUMIFS($AH$10:$AH$83,$AC$10:$AC$83,$N27,$AD$10:$AD$83,P$25)*$AT$25+SUMIFS($AG$10:$AG$83,$AC$10:$AC$83,$N27,$AD$10:$AD$83,P$25)*$AT$24+SUMIFS($AF$10:$AF$83,$AC$10:$AC$83,$N27,$AD$10:$AD$83,P$25)*$AT$23+SUMIFS($AE$10:$AE$83,$AC$10:$AC$83,$N27,$AD$10:$AD$83,P$25)*$AT$22)</f>
        <v>0</v>
      </c>
      <c r="Q27" s="135"/>
      <c r="R27" s="135"/>
      <c r="S27" s="135"/>
      <c r="T27" s="135"/>
      <c r="U27" s="135"/>
      <c r="V27" s="220" t="s">
        <v>210</v>
      </c>
      <c r="W27" s="221"/>
      <c r="X27" s="221"/>
      <c r="Y27" s="222"/>
      <c r="Z27" s="136"/>
      <c r="AB27" s="150" t="str">
        <f t="shared" si="0"/>
        <v/>
      </c>
      <c r="AC27" s="160">
        <f t="shared" si="3"/>
        <v>0</v>
      </c>
      <c r="AD27" s="160">
        <f t="shared" si="4"/>
        <v>0</v>
      </c>
      <c r="AE27" s="160" t="str">
        <f t="shared" si="5"/>
        <v/>
      </c>
      <c r="AF27" s="160" t="str">
        <f t="shared" si="6"/>
        <v/>
      </c>
      <c r="AG27" s="160" t="str">
        <f t="shared" si="7"/>
        <v/>
      </c>
      <c r="AH27" s="160" t="str">
        <f t="shared" si="8"/>
        <v/>
      </c>
      <c r="AI27" s="160" t="str">
        <f t="shared" si="9"/>
        <v/>
      </c>
      <c r="AJ27" s="160">
        <f t="shared" si="10"/>
        <v>0</v>
      </c>
      <c r="AK27" s="160" t="str">
        <f t="shared" si="1"/>
        <v/>
      </c>
      <c r="AL27" s="160" t="str">
        <f t="shared" si="1"/>
        <v/>
      </c>
      <c r="AM27" s="160" t="str">
        <f t="shared" si="1"/>
        <v/>
      </c>
      <c r="AN27" s="160" t="str">
        <f t="shared" si="1"/>
        <v/>
      </c>
      <c r="AO27" s="161"/>
      <c r="AP27" s="160"/>
      <c r="AQ27" s="160"/>
      <c r="AR27" s="161"/>
      <c r="AS27" s="161"/>
      <c r="AT27" s="161"/>
      <c r="AU27" s="161"/>
      <c r="AV27" s="149"/>
    </row>
    <row r="28" spans="2:48" x14ac:dyDescent="0.3">
      <c r="B28" s="114"/>
      <c r="C28" s="115"/>
      <c r="D28" s="117"/>
      <c r="E28" s="118"/>
      <c r="F28" s="118"/>
      <c r="G28" s="164" t="str">
        <f t="shared" si="11"/>
        <v/>
      </c>
      <c r="H28" s="110" t="str">
        <f t="shared" si="2"/>
        <v/>
      </c>
      <c r="I28" s="119"/>
      <c r="J28" s="120"/>
      <c r="K28" s="120"/>
      <c r="L28" s="121"/>
      <c r="N28" s="134" t="s">
        <v>201</v>
      </c>
      <c r="O28" s="16">
        <f t="shared" si="13"/>
        <v>0</v>
      </c>
      <c r="P28" s="16">
        <f t="shared" ref="P28:P37" si="14">((SUMIFS($AI$10:$AI$83,$AC$10:$AC$83,$N28,$AD$10:$AD$83,P$25)*$AT$26+SUMIFS($AH$10:$AH$83,$AC$10:$AC$83,$N28,$AD$10:$AD$83,P$25)*$AT$25+SUMIFS($AG$10:$AG$83,$AC$10:$AC$83,$N28,$AD$10:$AD$83,P$25)*$AT$24+SUMIFS($AF$10:$AF$83,$AC$10:$AC$83,$N28,$AD$10:$AD$83,P$25)*$AT$23+SUMIFS($AE$10:$AE$83,$AC$10:$AC$83,$N28,$AD$10:$AD$83,P$25)*$AT$22+SUMIFS($AI$10:$AI$83,$AC$10:$AC$83,P$25,$AD$10:$AD$83,$N28)*$AT$26+SUMIFS($AH$10:$AH$83,$AC$10:$AC$83,P$25,$AD$10:$AD$83,$N28)*$AT$25+SUMIFS($AG$10:$AG$83,$AC$10:$AC$83,P$25,$AD$10:$AD$83,$N28)*$AT$24+SUMIFS($AF$10:$AF$83,$AC$10:$AC$83,P$25,$AD$10:$AD$83,$N28)*$AT$23+SUMIFS($AE$10:$AE$83,$AC$10:$AC$83,P$25,$AD$10:$AD$83,$N28)*$AT$22))</f>
        <v>0</v>
      </c>
      <c r="Q28" s="16">
        <f>(SUMIFS($AI$10:$AI$83,$AC$10:$AC$83,$N28,$AD$10:$AD$83,Q$25)*$AT$26+SUMIFS($AH$10:$AH$83,$AC$10:$AC$83,$N28,$AD$10:$AD$83,Q$25)*$AT$25+SUMIFS($AG$10:$AG$83,$AC$10:$AC$83,$N28,$AD$10:$AD$83,Q$25)*$AT$24+SUMIFS($AF$10:$AF$83,$AC$10:$AC$83,$N28,$AD$10:$AD$83,Q$25)*$AT$23+SUMIFS($AE$10:$AE$83,$AC$10:$AC$83,$N28,$AD$10:$AD$83,Q$25)*$AT$22)</f>
        <v>0</v>
      </c>
      <c r="R28" s="135"/>
      <c r="S28" s="135"/>
      <c r="T28" s="135"/>
      <c r="U28" s="135"/>
      <c r="V28" s="237"/>
      <c r="W28" s="238"/>
      <c r="X28" s="238"/>
      <c r="Y28" s="239"/>
      <c r="Z28" s="136"/>
      <c r="AB28" s="150" t="str">
        <f t="shared" si="0"/>
        <v/>
      </c>
      <c r="AC28" s="160">
        <f t="shared" si="3"/>
        <v>0</v>
      </c>
      <c r="AD28" s="160">
        <f t="shared" si="4"/>
        <v>0</v>
      </c>
      <c r="AE28" s="160" t="str">
        <f t="shared" si="5"/>
        <v/>
      </c>
      <c r="AF28" s="160" t="str">
        <f t="shared" si="6"/>
        <v/>
      </c>
      <c r="AG28" s="160" t="str">
        <f t="shared" si="7"/>
        <v/>
      </c>
      <c r="AH28" s="160" t="str">
        <f t="shared" si="8"/>
        <v/>
      </c>
      <c r="AI28" s="160" t="str">
        <f t="shared" si="9"/>
        <v/>
      </c>
      <c r="AJ28" s="160">
        <f t="shared" si="10"/>
        <v>0</v>
      </c>
      <c r="AK28" s="160" t="str">
        <f t="shared" si="1"/>
        <v/>
      </c>
      <c r="AL28" s="160" t="str">
        <f t="shared" si="1"/>
        <v/>
      </c>
      <c r="AM28" s="160" t="str">
        <f t="shared" si="1"/>
        <v/>
      </c>
      <c r="AN28" s="160" t="str">
        <f t="shared" si="1"/>
        <v/>
      </c>
      <c r="AO28" s="161"/>
      <c r="AP28" s="160" t="s">
        <v>227</v>
      </c>
      <c r="AQ28" s="160"/>
      <c r="AR28" s="161">
        <v>1750000</v>
      </c>
      <c r="AS28" s="161"/>
      <c r="AT28" s="161"/>
      <c r="AU28" s="161"/>
      <c r="AV28" s="149"/>
    </row>
    <row r="29" spans="2:48" ht="15" thickBot="1" x14ac:dyDescent="0.35">
      <c r="B29" s="114"/>
      <c r="C29" s="115"/>
      <c r="D29" s="117"/>
      <c r="E29" s="118"/>
      <c r="F29" s="118"/>
      <c r="G29" s="164" t="str">
        <f t="shared" si="11"/>
        <v/>
      </c>
      <c r="H29" s="110" t="str">
        <f t="shared" si="2"/>
        <v/>
      </c>
      <c r="I29" s="119"/>
      <c r="J29" s="120"/>
      <c r="K29" s="120"/>
      <c r="L29" s="121"/>
      <c r="N29" s="134" t="s">
        <v>187</v>
      </c>
      <c r="O29" s="16">
        <f t="shared" si="13"/>
        <v>0</v>
      </c>
      <c r="P29" s="16">
        <f t="shared" si="14"/>
        <v>0</v>
      </c>
      <c r="Q29" s="16">
        <f t="shared" ref="Q29:Q37" si="15">((SUMIFS($AI$10:$AI$83,$AC$10:$AC$83,$N29,$AD$10:$AD$83,Q$25)*$AT$26+SUMIFS($AH$10:$AH$83,$AC$10:$AC$83,$N29,$AD$10:$AD$83,Q$25)*$AT$25+SUMIFS($AG$10:$AG$83,$AC$10:$AC$83,$N29,$AD$10:$AD$83,Q$25)*$AT$24+SUMIFS($AF$10:$AF$83,$AC$10:$AC$83,$N29,$AD$10:$AD$83,Q$25)*$AT$23+SUMIFS($AE$10:$AE$83,$AC$10:$AC$83,$N29,$AD$10:$AD$83,Q$25)*$AT$22+SUMIFS($AI$10:$AI$83,$AC$10:$AC$83,Q$25,$AD$10:$AD$83,$N29)*$AT$26+SUMIFS($AH$10:$AH$83,$AC$10:$AC$83,Q$25,$AD$10:$AD$83,$N29)*$AT$25+SUMIFS($AG$10:$AG$83,$AC$10:$AC$83,Q$25,$AD$10:$AD$83,$N29)*$AT$24+SUMIFS($AF$10:$AF$83,$AC$10:$AC$83,Q$25,$AD$10:$AD$83,$N29)*$AT$23+SUMIFS($AE$10:$AE$83,$AC$10:$AC$83,Q$25,$AD$10:$AD$83,$N29)*$AT$22))</f>
        <v>0</v>
      </c>
      <c r="R29" s="16">
        <f>(SUMIFS($AI$10:$AI$83,$AC$10:$AC$83,$N29,$AD$10:$AD$83,R$25)*$AT$26+SUMIFS($AH$10:$AH$83,$AC$10:$AC$83,$N29,$AD$10:$AD$83,R$25)*$AT$25+SUMIFS($AG$10:$AG$83,$AC$10:$AC$83,$N29,$AD$10:$AD$83,R$25)*$AT$24+SUMIFS($AF$10:$AF$83,$AC$10:$AC$83,$N29,$AD$10:$AD$83,R$25)*$AT$23+SUMIFS($AE$10:$AE$83,$AC$10:$AC$83,$N29,$AD$10:$AD$83,R$25)*$AT$22)</f>
        <v>0</v>
      </c>
      <c r="S29" s="135"/>
      <c r="T29" s="135"/>
      <c r="U29" s="135"/>
      <c r="V29" s="223"/>
      <c r="W29" s="224"/>
      <c r="X29" s="224"/>
      <c r="Y29" s="225"/>
      <c r="Z29" s="136"/>
      <c r="AB29" s="150" t="str">
        <f t="shared" si="0"/>
        <v/>
      </c>
      <c r="AC29" s="160">
        <f t="shared" si="3"/>
        <v>0</v>
      </c>
      <c r="AD29" s="160">
        <f t="shared" si="4"/>
        <v>0</v>
      </c>
      <c r="AE29" s="160" t="str">
        <f t="shared" si="5"/>
        <v/>
      </c>
      <c r="AF29" s="160" t="str">
        <f t="shared" si="6"/>
        <v/>
      </c>
      <c r="AG29" s="160" t="str">
        <f t="shared" si="7"/>
        <v/>
      </c>
      <c r="AH29" s="160" t="str">
        <f t="shared" si="8"/>
        <v/>
      </c>
      <c r="AI29" s="160" t="str">
        <f t="shared" si="9"/>
        <v/>
      </c>
      <c r="AJ29" s="160">
        <f t="shared" si="10"/>
        <v>0</v>
      </c>
      <c r="AK29" s="160" t="str">
        <f t="shared" si="1"/>
        <v/>
      </c>
      <c r="AL29" s="160" t="str">
        <f t="shared" si="1"/>
        <v/>
      </c>
      <c r="AM29" s="160" t="str">
        <f t="shared" si="1"/>
        <v/>
      </c>
      <c r="AN29" s="160" t="str">
        <f t="shared" si="1"/>
        <v/>
      </c>
      <c r="AO29" s="161"/>
      <c r="AP29" s="161"/>
      <c r="AQ29" s="161"/>
      <c r="AR29" s="161"/>
      <c r="AS29" s="161"/>
      <c r="AT29" s="161"/>
      <c r="AU29" s="161"/>
      <c r="AV29" s="149"/>
    </row>
    <row r="30" spans="2:48" ht="15" customHeight="1" x14ac:dyDescent="0.3">
      <c r="B30" s="114"/>
      <c r="C30" s="115"/>
      <c r="D30" s="117"/>
      <c r="E30" s="118"/>
      <c r="F30" s="118"/>
      <c r="G30" s="164" t="str">
        <f t="shared" si="11"/>
        <v/>
      </c>
      <c r="H30" s="110" t="str">
        <f t="shared" si="2"/>
        <v/>
      </c>
      <c r="I30" s="119"/>
      <c r="J30" s="120"/>
      <c r="K30" s="120"/>
      <c r="L30" s="121"/>
      <c r="N30" s="134" t="s">
        <v>202</v>
      </c>
      <c r="O30" s="16">
        <f t="shared" si="13"/>
        <v>0</v>
      </c>
      <c r="P30" s="16">
        <f t="shared" si="14"/>
        <v>0</v>
      </c>
      <c r="Q30" s="16">
        <f t="shared" si="15"/>
        <v>0</v>
      </c>
      <c r="R30" s="16">
        <f t="shared" ref="R30:R37" si="16">((SUMIFS($AI$10:$AI$83,$AC$10:$AC$83,$N30,$AD$10:$AD$83,R$25)*$AT$26+SUMIFS($AH$10:$AH$83,$AC$10:$AC$83,$N30,$AD$10:$AD$83,R$25)*$AT$25+SUMIFS($AG$10:$AG$83,$AC$10:$AC$83,$N30,$AD$10:$AD$83,R$25)*$AT$24+SUMIFS($AF$10:$AF$83,$AC$10:$AC$83,$N30,$AD$10:$AD$83,R$25)*$AT$23+SUMIFS($AE$10:$AE$83,$AC$10:$AC$83,$N30,$AD$10:$AD$83,R$25)*$AT$22+SUMIFS($AI$10:$AI$83,$AC$10:$AC$83,R$25,$AD$10:$AD$83,$N30)*$AT$26+SUMIFS($AH$10:$AH$83,$AC$10:$AC$83,R$25,$AD$10:$AD$83,$N30)*$AT$25+SUMIFS($AG$10:$AG$83,$AC$10:$AC$83,R$25,$AD$10:$AD$83,$N30)*$AT$24+SUMIFS($AF$10:$AF$83,$AC$10:$AC$83,R$25,$AD$10:$AD$83,$N30)*$AT$23+SUMIFS($AE$10:$AE$83,$AC$10:$AC$83,R$25,$AD$10:$AD$83,$N30)*$AT$22))</f>
        <v>0</v>
      </c>
      <c r="S30" s="16">
        <f>(SUMIFS($AI$10:$AI$83,$AC$10:$AC$83,$N30,$AD$10:$AD$83,S$25)*$AT$26+SUMIFS($AH$10:$AH$83,$AC$10:$AC$83,$N30,$AD$10:$AD$83,S$25)*$AT$25+SUMIFS($AG$10:$AG$83,$AC$10:$AC$83,$N30,$AD$10:$AD$83,S$25)*$AT$24+SUMIFS($AF$10:$AF$83,$AC$10:$AC$83,$N30,$AD$10:$AD$83,S$25)*$AT$23+SUMIFS($AE$10:$AE$83,$AC$10:$AC$83,$N30,$AD$10:$AD$83,S$25)*$AT$22)</f>
        <v>0</v>
      </c>
      <c r="T30" s="135"/>
      <c r="U30" s="135"/>
      <c r="V30" s="135"/>
      <c r="W30" s="135"/>
      <c r="X30" s="135"/>
      <c r="Y30" s="135"/>
      <c r="Z30" s="136"/>
      <c r="AB30" s="150" t="str">
        <f t="shared" si="0"/>
        <v/>
      </c>
      <c r="AC30" s="160">
        <f t="shared" si="3"/>
        <v>0</v>
      </c>
      <c r="AD30" s="160">
        <f t="shared" si="4"/>
        <v>0</v>
      </c>
      <c r="AE30" s="160" t="str">
        <f t="shared" si="5"/>
        <v/>
      </c>
      <c r="AF30" s="160" t="str">
        <f t="shared" si="6"/>
        <v/>
      </c>
      <c r="AG30" s="160" t="str">
        <f t="shared" si="7"/>
        <v/>
      </c>
      <c r="AH30" s="160" t="str">
        <f t="shared" si="8"/>
        <v/>
      </c>
      <c r="AI30" s="160" t="str">
        <f t="shared" si="9"/>
        <v/>
      </c>
      <c r="AJ30" s="160">
        <f t="shared" si="10"/>
        <v>0</v>
      </c>
      <c r="AK30" s="160" t="str">
        <f t="shared" si="1"/>
        <v/>
      </c>
      <c r="AL30" s="160" t="str">
        <f t="shared" si="1"/>
        <v/>
      </c>
      <c r="AM30" s="160" t="str">
        <f t="shared" si="1"/>
        <v/>
      </c>
      <c r="AN30" s="160" t="str">
        <f t="shared" si="1"/>
        <v/>
      </c>
      <c r="AO30" s="161"/>
      <c r="AP30" s="161"/>
      <c r="AQ30" s="161"/>
      <c r="AR30" s="161"/>
      <c r="AS30" s="161"/>
      <c r="AT30" s="161"/>
      <c r="AU30" s="161"/>
      <c r="AV30" s="149"/>
    </row>
    <row r="31" spans="2:48" x14ac:dyDescent="0.3">
      <c r="B31" s="114"/>
      <c r="C31" s="115"/>
      <c r="D31" s="117"/>
      <c r="E31" s="118"/>
      <c r="F31" s="118"/>
      <c r="G31" s="164" t="str">
        <f t="shared" si="11"/>
        <v/>
      </c>
      <c r="H31" s="110" t="str">
        <f t="shared" si="2"/>
        <v/>
      </c>
      <c r="I31" s="119"/>
      <c r="J31" s="120"/>
      <c r="K31" s="120"/>
      <c r="L31" s="121"/>
      <c r="N31" s="134" t="s">
        <v>203</v>
      </c>
      <c r="O31" s="16">
        <f t="shared" si="13"/>
        <v>0</v>
      </c>
      <c r="P31" s="16">
        <f t="shared" si="14"/>
        <v>0</v>
      </c>
      <c r="Q31" s="16">
        <f t="shared" si="15"/>
        <v>0</v>
      </c>
      <c r="R31" s="16">
        <f t="shared" si="16"/>
        <v>0</v>
      </c>
      <c r="S31" s="16">
        <f t="shared" ref="S31:S37" si="17">((SUMIFS($AI$10:$AI$83,$AC$10:$AC$83,$N31,$AD$10:$AD$83,S$25)*$AT$26+SUMIFS($AH$10:$AH$83,$AC$10:$AC$83,$N31,$AD$10:$AD$83,S$25)*$AT$25+SUMIFS($AG$10:$AG$83,$AC$10:$AC$83,$N31,$AD$10:$AD$83,S$25)*$AT$24+SUMIFS($AF$10:$AF$83,$AC$10:$AC$83,$N31,$AD$10:$AD$83,S$25)*$AT$23+SUMIFS($AE$10:$AE$83,$AC$10:$AC$83,$N31,$AD$10:$AD$83,S$25)*$AT$22+SUMIFS($AI$10:$AI$83,$AC$10:$AC$83,S$25,$AD$10:$AD$83,$N31)*$AT$26+SUMIFS($AH$10:$AH$83,$AC$10:$AC$83,S$25,$AD$10:$AD$83,$N31)*$AT$25+SUMIFS($AG$10:$AG$83,$AC$10:$AC$83,S$25,$AD$10:$AD$83,$N31)*$AT$24+SUMIFS($AF$10:$AF$83,$AC$10:$AC$83,S$25,$AD$10:$AD$83,$N31)*$AT$23+SUMIFS($AE$10:$AE$83,$AC$10:$AC$83,S$25,$AD$10:$AD$83,$N31)*$AT$22))</f>
        <v>0</v>
      </c>
      <c r="T31" s="16">
        <f>(SUMIFS($AI$10:$AI$83,$AC$10:$AC$83,$N31,$AD$10:$AD$83,T$25)*$AT$26+SUMIFS($AH$10:$AH$83,$AC$10:$AC$83,$N31,$AD$10:$AD$83,T$25)*$AT$25+SUMIFS($AG$10:$AG$83,$AC$10:$AC$83,$N31,$AD$10:$AD$83,T$25)*$AT$24+SUMIFS($AF$10:$AF$83,$AC$10:$AC$83,$N31,$AD$10:$AD$83,T$25)*$AT$23+SUMIFS($AE$10:$AE$83,$AC$10:$AC$83,$N31,$AD$10:$AD$83,T$25)*$AT$22)</f>
        <v>0</v>
      </c>
      <c r="U31" s="135"/>
      <c r="V31" s="135"/>
      <c r="W31" s="135"/>
      <c r="X31" s="135"/>
      <c r="Y31" s="135"/>
      <c r="Z31" s="136"/>
      <c r="AB31" s="150" t="str">
        <f t="shared" si="0"/>
        <v/>
      </c>
      <c r="AC31" s="160">
        <f t="shared" si="3"/>
        <v>0</v>
      </c>
      <c r="AD31" s="160">
        <f t="shared" si="4"/>
        <v>0</v>
      </c>
      <c r="AE31" s="160" t="str">
        <f t="shared" si="5"/>
        <v/>
      </c>
      <c r="AF31" s="160" t="str">
        <f t="shared" si="6"/>
        <v/>
      </c>
      <c r="AG31" s="160" t="str">
        <f t="shared" si="7"/>
        <v/>
      </c>
      <c r="AH31" s="160" t="str">
        <f t="shared" si="8"/>
        <v/>
      </c>
      <c r="AI31" s="160" t="str">
        <f t="shared" si="9"/>
        <v/>
      </c>
      <c r="AJ31" s="160">
        <f t="shared" si="10"/>
        <v>0</v>
      </c>
      <c r="AK31" s="160" t="str">
        <f t="shared" si="1"/>
        <v/>
      </c>
      <c r="AL31" s="160" t="str">
        <f t="shared" si="1"/>
        <v/>
      </c>
      <c r="AM31" s="160" t="str">
        <f t="shared" si="1"/>
        <v/>
      </c>
      <c r="AN31" s="160" t="str">
        <f t="shared" si="1"/>
        <v/>
      </c>
      <c r="AO31" s="161"/>
      <c r="AP31" s="161"/>
      <c r="AQ31" s="161"/>
      <c r="AR31" s="161"/>
      <c r="AS31" s="161"/>
      <c r="AT31" s="161"/>
      <c r="AU31" s="161"/>
      <c r="AV31" s="149"/>
    </row>
    <row r="32" spans="2:48" x14ac:dyDescent="0.3">
      <c r="B32" s="114"/>
      <c r="C32" s="115"/>
      <c r="D32" s="117"/>
      <c r="E32" s="118"/>
      <c r="F32" s="118"/>
      <c r="G32" s="164" t="str">
        <f t="shared" si="11"/>
        <v/>
      </c>
      <c r="H32" s="110" t="str">
        <f t="shared" si="2"/>
        <v/>
      </c>
      <c r="I32" s="119"/>
      <c r="J32" s="120"/>
      <c r="K32" s="120"/>
      <c r="L32" s="121"/>
      <c r="N32" s="134" t="s">
        <v>185</v>
      </c>
      <c r="O32" s="16">
        <f t="shared" si="13"/>
        <v>0</v>
      </c>
      <c r="P32" s="16">
        <f t="shared" si="14"/>
        <v>0</v>
      </c>
      <c r="Q32" s="16">
        <f t="shared" si="15"/>
        <v>0</v>
      </c>
      <c r="R32" s="16">
        <f t="shared" si="16"/>
        <v>0</v>
      </c>
      <c r="S32" s="16">
        <f t="shared" si="17"/>
        <v>0</v>
      </c>
      <c r="T32" s="16">
        <f t="shared" ref="T32:T37" si="18">((SUMIFS($AI$10:$AI$83,$AC$10:$AC$83,$N32,$AD$10:$AD$83,T$25)*$AT$26+SUMIFS($AH$10:$AH$83,$AC$10:$AC$83,$N32,$AD$10:$AD$83,T$25)*$AT$25+SUMIFS($AG$10:$AG$83,$AC$10:$AC$83,$N32,$AD$10:$AD$83,T$25)*$AT$24+SUMIFS($AF$10:$AF$83,$AC$10:$AC$83,$N32,$AD$10:$AD$83,T$25)*$AT$23+SUMIFS($AE$10:$AE$83,$AC$10:$AC$83,$N32,$AD$10:$AD$83,T$25)*$AT$22+SUMIFS($AI$10:$AI$83,$AC$10:$AC$83,T$25,$AD$10:$AD$83,$N32)*$AT$26+SUMIFS($AH$10:$AH$83,$AC$10:$AC$83,T$25,$AD$10:$AD$83,$N32)*$AT$25+SUMIFS($AG$10:$AG$83,$AC$10:$AC$83,T$25,$AD$10:$AD$83,$N32)*$AT$24+SUMIFS($AF$10:$AF$83,$AC$10:$AC$83,T$25,$AD$10:$AD$83,$N32)*$AT$23+SUMIFS($AE$10:$AE$83,$AC$10:$AC$83,T$25,$AD$10:$AD$83,$N32)*$AT$22))</f>
        <v>0</v>
      </c>
      <c r="U32" s="16">
        <f>(SUMIFS($AI$10:$AI$83,$AC$10:$AC$83,$N32,$AD$10:$AD$83,U$25)*$AT$26+SUMIFS($AH$10:$AH$83,$AC$10:$AC$83,$N32,$AD$10:$AD$83,U$25)*$AT$25+SUMIFS($AG$10:$AG$83,$AC$10:$AC$83,$N32,$AD$10:$AD$83,U$25)*$AT$24+SUMIFS($AF$10:$AF$83,$AC$10:$AC$83,$N32,$AD$10:$AD$83,U$25)*$AT$23+SUMIFS($AE$10:$AE$83,$AC$10:$AC$83,$N32,$AD$10:$AD$83,U$25)*$AT$22)</f>
        <v>0</v>
      </c>
      <c r="V32" s="135"/>
      <c r="W32" s="135"/>
      <c r="X32" s="135"/>
      <c r="Y32" s="135"/>
      <c r="Z32" s="136"/>
      <c r="AB32" s="150" t="str">
        <f t="shared" si="0"/>
        <v/>
      </c>
      <c r="AC32" s="160">
        <f t="shared" si="3"/>
        <v>0</v>
      </c>
      <c r="AD32" s="160">
        <f t="shared" si="4"/>
        <v>0</v>
      </c>
      <c r="AE32" s="160" t="str">
        <f t="shared" si="5"/>
        <v/>
      </c>
      <c r="AF32" s="160" t="str">
        <f t="shared" si="6"/>
        <v/>
      </c>
      <c r="AG32" s="160" t="str">
        <f t="shared" si="7"/>
        <v/>
      </c>
      <c r="AH32" s="160" t="str">
        <f t="shared" si="8"/>
        <v/>
      </c>
      <c r="AI32" s="160" t="str">
        <f t="shared" si="9"/>
        <v/>
      </c>
      <c r="AJ32" s="160">
        <f t="shared" si="10"/>
        <v>0</v>
      </c>
      <c r="AK32" s="160" t="str">
        <f t="shared" si="1"/>
        <v/>
      </c>
      <c r="AL32" s="160" t="str">
        <f t="shared" si="1"/>
        <v/>
      </c>
      <c r="AM32" s="160" t="str">
        <f t="shared" si="1"/>
        <v/>
      </c>
      <c r="AN32" s="160" t="str">
        <f t="shared" si="1"/>
        <v/>
      </c>
      <c r="AO32" s="161"/>
      <c r="AP32" s="161"/>
      <c r="AQ32" s="161"/>
      <c r="AR32" s="161"/>
      <c r="AS32" s="161"/>
      <c r="AT32" s="161"/>
      <c r="AU32" s="161"/>
      <c r="AV32" s="149"/>
    </row>
    <row r="33" spans="2:48" x14ac:dyDescent="0.3">
      <c r="B33" s="114"/>
      <c r="C33" s="115"/>
      <c r="D33" s="117"/>
      <c r="E33" s="118"/>
      <c r="F33" s="118"/>
      <c r="G33" s="164" t="str">
        <f t="shared" si="11"/>
        <v/>
      </c>
      <c r="H33" s="110" t="str">
        <f t="shared" si="2"/>
        <v/>
      </c>
      <c r="I33" s="119"/>
      <c r="J33" s="120"/>
      <c r="K33" s="120"/>
      <c r="L33" s="121"/>
      <c r="N33" s="134" t="s">
        <v>204</v>
      </c>
      <c r="O33" s="16">
        <f t="shared" si="13"/>
        <v>0</v>
      </c>
      <c r="P33" s="16">
        <f t="shared" si="14"/>
        <v>0</v>
      </c>
      <c r="Q33" s="16">
        <f t="shared" si="15"/>
        <v>0</v>
      </c>
      <c r="R33" s="16">
        <f t="shared" si="16"/>
        <v>0</v>
      </c>
      <c r="S33" s="16">
        <f t="shared" si="17"/>
        <v>0</v>
      </c>
      <c r="T33" s="16">
        <f t="shared" si="18"/>
        <v>0</v>
      </c>
      <c r="U33" s="16">
        <f>((SUMIFS($AI$10:$AI$83,$AC$10:$AC$83,$N33,$AD$10:$AD$83,U$25)*$AT$26+SUMIFS($AH$10:$AH$83,$AC$10:$AC$83,$N33,$AD$10:$AD$83,U$25)*$AT$25+SUMIFS($AG$10:$AG$83,$AC$10:$AC$83,$N33,$AD$10:$AD$83,U$25)*$AT$24+SUMIFS($AF$10:$AF$83,$AC$10:$AC$83,$N33,$AD$10:$AD$83,U$25)*$AT$23+SUMIFS($AE$10:$AE$83,$AC$10:$AC$83,$N33,$AD$10:$AD$83,U$25)*$AT$22+SUMIFS($AI$10:$AI$83,$AC$10:$AC$83,U$25,$AD$10:$AD$83,$N33)*$AT$26+SUMIFS($AH$10:$AH$83,$AC$10:$AC$83,U$25,$AD$10:$AD$83,$N33)*$AT$25+SUMIFS($AG$10:$AG$83,$AC$10:$AC$83,U$25,$AD$10:$AD$83,$N33)*$AT$24+SUMIFS($AF$10:$AF$83,$AC$10:$AC$83,U$25,$AD$10:$AD$83,$N33)*$AT$23+SUMIFS($AE$10:$AE$83,$AC$10:$AC$83,U$25,$AD$10:$AD$83,$N33)*$AT$22))</f>
        <v>0</v>
      </c>
      <c r="V33" s="16">
        <f>(SUMIFS($AI$10:$AI$83,$AC$10:$AC$83,$N33,$AD$10:$AD$83,V$25)*$AT$26+SUMIFS($AH$10:$AH$83,$AC$10:$AC$83,$N33,$AD$10:$AD$83,V$25)*$AT$25+SUMIFS($AG$10:$AG$83,$AC$10:$AC$83,$N33,$AD$10:$AD$83,V$25)*$AT$24+SUMIFS($AF$10:$AF$83,$AC$10:$AC$83,$N33,$AD$10:$AD$83,V$25)*$AT$23+SUMIFS($AE$10:$AE$83,$AC$10:$AC$83,$N33,$AD$10:$AD$83,V$25)*$AT$22)</f>
        <v>0</v>
      </c>
      <c r="W33" s="135"/>
      <c r="X33" s="135"/>
      <c r="Y33" s="135"/>
      <c r="Z33" s="136"/>
      <c r="AB33" s="150" t="str">
        <f t="shared" si="0"/>
        <v/>
      </c>
      <c r="AC33" s="160">
        <f t="shared" si="3"/>
        <v>0</v>
      </c>
      <c r="AD33" s="160">
        <f t="shared" si="4"/>
        <v>0</v>
      </c>
      <c r="AE33" s="160" t="str">
        <f t="shared" si="5"/>
        <v/>
      </c>
      <c r="AF33" s="160" t="str">
        <f t="shared" si="6"/>
        <v/>
      </c>
      <c r="AG33" s="160" t="str">
        <f t="shared" si="7"/>
        <v/>
      </c>
      <c r="AH33" s="160" t="str">
        <f t="shared" si="8"/>
        <v/>
      </c>
      <c r="AI33" s="160" t="str">
        <f t="shared" si="9"/>
        <v/>
      </c>
      <c r="AJ33" s="160">
        <f t="shared" si="10"/>
        <v>0</v>
      </c>
      <c r="AK33" s="160" t="str">
        <f t="shared" si="1"/>
        <v/>
      </c>
      <c r="AL33" s="160" t="str">
        <f t="shared" si="1"/>
        <v/>
      </c>
      <c r="AM33" s="160" t="str">
        <f t="shared" si="1"/>
        <v/>
      </c>
      <c r="AN33" s="160" t="str">
        <f t="shared" si="1"/>
        <v/>
      </c>
      <c r="AO33" s="161"/>
      <c r="AP33" s="161"/>
      <c r="AQ33" s="161"/>
      <c r="AR33" s="161"/>
      <c r="AS33" s="161"/>
      <c r="AT33" s="161"/>
      <c r="AU33" s="161"/>
      <c r="AV33" s="149"/>
    </row>
    <row r="34" spans="2:48" x14ac:dyDescent="0.3">
      <c r="B34" s="114"/>
      <c r="C34" s="115"/>
      <c r="D34" s="117"/>
      <c r="E34" s="118"/>
      <c r="F34" s="118"/>
      <c r="G34" s="164" t="str">
        <f t="shared" si="11"/>
        <v/>
      </c>
      <c r="H34" s="110" t="str">
        <f t="shared" si="2"/>
        <v/>
      </c>
      <c r="I34" s="119"/>
      <c r="J34" s="120"/>
      <c r="K34" s="120"/>
      <c r="L34" s="121"/>
      <c r="N34" s="134" t="s">
        <v>205</v>
      </c>
      <c r="O34" s="16">
        <f t="shared" si="13"/>
        <v>0</v>
      </c>
      <c r="P34" s="16">
        <f t="shared" si="14"/>
        <v>0</v>
      </c>
      <c r="Q34" s="16">
        <f t="shared" si="15"/>
        <v>0</v>
      </c>
      <c r="R34" s="16">
        <f t="shared" si="16"/>
        <v>0</v>
      </c>
      <c r="S34" s="16">
        <f t="shared" si="17"/>
        <v>0</v>
      </c>
      <c r="T34" s="16">
        <f t="shared" si="18"/>
        <v>0</v>
      </c>
      <c r="U34" s="16">
        <f>((SUMIFS($AI$10:$AI$83,$AC$10:$AC$83,$N34,$AD$10:$AD$83,U$25)*$AT$26+SUMIFS($AH$10:$AH$83,$AC$10:$AC$83,$N34,$AD$10:$AD$83,U$25)*$AT$25+SUMIFS($AG$10:$AG$83,$AC$10:$AC$83,$N34,$AD$10:$AD$83,U$25)*$AT$24+SUMIFS($AF$10:$AF$83,$AC$10:$AC$83,$N34,$AD$10:$AD$83,U$25)*$AT$23+SUMIFS($AE$10:$AE$83,$AC$10:$AC$83,$N34,$AD$10:$AD$83,U$25)*$AT$22+SUMIFS($AI$10:$AI$83,$AC$10:$AC$83,U$25,$AD$10:$AD$83,$N34)*$AT$26+SUMIFS($AH$10:$AH$83,$AC$10:$AC$83,U$25,$AD$10:$AD$83,$N34)*$AT$25+SUMIFS($AG$10:$AG$83,$AC$10:$AC$83,U$25,$AD$10:$AD$83,$N34)*$AT$24+SUMIFS($AF$10:$AF$83,$AC$10:$AC$83,U$25,$AD$10:$AD$83,$N34)*$AT$23+SUMIFS($AE$10:$AE$83,$AC$10:$AC$83,U$25,$AD$10:$AD$83,$N34)*$AT$22))</f>
        <v>0</v>
      </c>
      <c r="V34" s="16">
        <f>((SUMIFS($AI$10:$AI$83,$AC$10:$AC$83,$N34,$AD$10:$AD$83,V$25)*$AT$26+SUMIFS($AH$10:$AH$83,$AC$10:$AC$83,$N34,$AD$10:$AD$83,V$25)*$AT$25+SUMIFS($AG$10:$AG$83,$AC$10:$AC$83,$N34,$AD$10:$AD$83,V$25)*$AT$24+SUMIFS($AF$10:$AF$83,$AC$10:$AC$83,$N34,$AD$10:$AD$83,V$25)*$AT$23+SUMIFS($AE$10:$AE$83,$AC$10:$AC$83,$N34,$AD$10:$AD$83,V$25)*$AT$22+SUMIFS($AI$10:$AI$83,$AC$10:$AC$83,V$25,$AD$10:$AD$83,$N34)*$AT$26+SUMIFS($AH$10:$AH$83,$AC$10:$AC$83,V$25,$AD$10:$AD$83,$N34)*$AT$25+SUMIFS($AG$10:$AG$83,$AC$10:$AC$83,V$25,$AD$10:$AD$83,$N34)*$AT$24+SUMIFS($AF$10:$AF$83,$AC$10:$AC$83,V$25,$AD$10:$AD$83,$N34)*$AT$23+SUMIFS($AE$10:$AE$83,$AC$10:$AC$83,V$25,$AD$10:$AD$83,$N34)*$AT$22))</f>
        <v>0</v>
      </c>
      <c r="W34" s="16">
        <f>(SUMIFS($AI$10:$AI$83,$AC$10:$AC$83,$N34,$AD$10:$AD$83,W$25)*$AT$26+SUMIFS($AH$10:$AH$83,$AC$10:$AC$83,$N34,$AD$10:$AD$83,W$25)*$AT$25+SUMIFS($AG$10:$AG$83,$AC$10:$AC$83,$N34,$AD$10:$AD$83,W$25)*$AT$24+SUMIFS($AF$10:$AF$83,$AC$10:$AC$83,$N34,$AD$10:$AD$83,W$25)*$AT$23+SUMIFS($AE$10:$AE$83,$AC$10:$AC$83,$N34,$AD$10:$AD$83,W$25)*$AT$22)</f>
        <v>0</v>
      </c>
      <c r="X34" s="135"/>
      <c r="Y34" s="135"/>
      <c r="Z34" s="136"/>
      <c r="AB34" s="150" t="str">
        <f t="shared" si="0"/>
        <v/>
      </c>
      <c r="AC34" s="160">
        <f t="shared" si="3"/>
        <v>0</v>
      </c>
      <c r="AD34" s="160">
        <f t="shared" si="4"/>
        <v>0</v>
      </c>
      <c r="AE34" s="160" t="str">
        <f t="shared" si="5"/>
        <v/>
      </c>
      <c r="AF34" s="160" t="str">
        <f t="shared" si="6"/>
        <v/>
      </c>
      <c r="AG34" s="160" t="str">
        <f t="shared" si="7"/>
        <v/>
      </c>
      <c r="AH34" s="160" t="str">
        <f t="shared" si="8"/>
        <v/>
      </c>
      <c r="AI34" s="160" t="str">
        <f t="shared" si="9"/>
        <v/>
      </c>
      <c r="AJ34" s="160">
        <f t="shared" si="10"/>
        <v>0</v>
      </c>
      <c r="AK34" s="160" t="str">
        <f t="shared" si="1"/>
        <v/>
      </c>
      <c r="AL34" s="160" t="str">
        <f t="shared" si="1"/>
        <v/>
      </c>
      <c r="AM34" s="160" t="str">
        <f t="shared" si="1"/>
        <v/>
      </c>
      <c r="AN34" s="160" t="str">
        <f t="shared" si="1"/>
        <v/>
      </c>
      <c r="AO34" s="161"/>
      <c r="AP34" s="161"/>
      <c r="AQ34" s="161"/>
      <c r="AR34" s="161"/>
      <c r="AS34" s="161"/>
      <c r="AT34" s="161"/>
      <c r="AU34" s="161"/>
      <c r="AV34" s="149"/>
    </row>
    <row r="35" spans="2:48" x14ac:dyDescent="0.3">
      <c r="B35" s="114"/>
      <c r="C35" s="115"/>
      <c r="D35" s="117"/>
      <c r="E35" s="118"/>
      <c r="F35" s="118"/>
      <c r="G35" s="164" t="str">
        <f t="shared" si="11"/>
        <v/>
      </c>
      <c r="H35" s="110" t="str">
        <f t="shared" si="2"/>
        <v/>
      </c>
      <c r="I35" s="119"/>
      <c r="J35" s="120"/>
      <c r="K35" s="120"/>
      <c r="L35" s="121"/>
      <c r="N35" s="134" t="s">
        <v>186</v>
      </c>
      <c r="O35" s="16">
        <f t="shared" si="13"/>
        <v>0</v>
      </c>
      <c r="P35" s="16">
        <f t="shared" si="14"/>
        <v>0</v>
      </c>
      <c r="Q35" s="16">
        <f t="shared" si="15"/>
        <v>0</v>
      </c>
      <c r="R35" s="16">
        <f t="shared" si="16"/>
        <v>0</v>
      </c>
      <c r="S35" s="16">
        <f t="shared" si="17"/>
        <v>0</v>
      </c>
      <c r="T35" s="16">
        <f t="shared" si="18"/>
        <v>0</v>
      </c>
      <c r="U35" s="16">
        <f>((SUMIFS($AI$10:$AI$83,$AC$10:$AC$83,$N35,$AD$10:$AD$83,U$25)*$AT$26+SUMIFS($AH$10:$AH$83,$AC$10:$AC$83,$N35,$AD$10:$AD$83,U$25)*$AT$25+SUMIFS($AG$10:$AG$83,$AC$10:$AC$83,$N35,$AD$10:$AD$83,U$25)*$AT$24+SUMIFS($AF$10:$AF$83,$AC$10:$AC$83,$N35,$AD$10:$AD$83,U$25)*$AT$23+SUMIFS($AE$10:$AE$83,$AC$10:$AC$83,$N35,$AD$10:$AD$83,U$25)*$AT$22+SUMIFS($AI$10:$AI$83,$AC$10:$AC$83,U$25,$AD$10:$AD$83,$N35)*$AT$26+SUMIFS($AH$10:$AH$83,$AC$10:$AC$83,U$25,$AD$10:$AD$83,$N35)*$AT$25+SUMIFS($AG$10:$AG$83,$AC$10:$AC$83,U$25,$AD$10:$AD$83,$N35)*$AT$24+SUMIFS($AF$10:$AF$83,$AC$10:$AC$83,U$25,$AD$10:$AD$83,$N35)*$AT$23+SUMIFS($AE$10:$AE$83,$AC$10:$AC$83,U$25,$AD$10:$AD$83,$N35)*$AT$22))</f>
        <v>0</v>
      </c>
      <c r="V35" s="16">
        <f>((SUMIFS($AI$10:$AI$83,$AC$10:$AC$83,$N35,$AD$10:$AD$83,V$25)*$AT$26+SUMIFS($AH$10:$AH$83,$AC$10:$AC$83,$N35,$AD$10:$AD$83,V$25)*$AT$25+SUMIFS($AG$10:$AG$83,$AC$10:$AC$83,$N35,$AD$10:$AD$83,V$25)*$AT$24+SUMIFS($AF$10:$AF$83,$AC$10:$AC$83,$N35,$AD$10:$AD$83,V$25)*$AT$23+SUMIFS($AE$10:$AE$83,$AC$10:$AC$83,$N35,$AD$10:$AD$83,V$25)*$AT$22+SUMIFS($AI$10:$AI$83,$AC$10:$AC$83,V$25,$AD$10:$AD$83,$N35)*$AT$26+SUMIFS($AH$10:$AH$83,$AC$10:$AC$83,V$25,$AD$10:$AD$83,$N35)*$AT$25+SUMIFS($AG$10:$AG$83,$AC$10:$AC$83,V$25,$AD$10:$AD$83,$N35)*$AT$24+SUMIFS($AF$10:$AF$83,$AC$10:$AC$83,V$25,$AD$10:$AD$83,$N35)*$AT$23+SUMIFS($AE$10:$AE$83,$AC$10:$AC$83,V$25,$AD$10:$AD$83,$N35)*$AT$22))</f>
        <v>0</v>
      </c>
      <c r="W35" s="16">
        <f>((SUMIFS($AI$10:$AI$83,$AC$10:$AC$83,$N35,$AD$10:$AD$83,W$25)*$AT$26+SUMIFS($AH$10:$AH$83,$AC$10:$AC$83,$N35,$AD$10:$AD$83,W$25)*$AT$25+SUMIFS($AG$10:$AG$83,$AC$10:$AC$83,$N35,$AD$10:$AD$83,W$25)*$AT$24+SUMIFS($AF$10:$AF$83,$AC$10:$AC$83,$N35,$AD$10:$AD$83,W$25)*$AT$23+SUMIFS($AE$10:$AE$83,$AC$10:$AC$83,$N35,$AD$10:$AD$83,W$25)*$AT$22+SUMIFS($AI$10:$AI$83,$AC$10:$AC$83,W$25,$AD$10:$AD$83,$N35)*$AT$26+SUMIFS($AH$10:$AH$83,$AC$10:$AC$83,W$25,$AD$10:$AD$83,$N35)*$AT$25+SUMIFS($AG$10:$AG$83,$AC$10:$AC$83,W$25,$AD$10:$AD$83,$N35)*$AT$24+SUMIFS($AF$10:$AF$83,$AC$10:$AC$83,W$25,$AD$10:$AD$83,$N35)*$AT$23+SUMIFS($AE$10:$AE$83,$AC$10:$AC$83,W$25,$AD$10:$AD$83,$N35)*$AT$22))</f>
        <v>0</v>
      </c>
      <c r="X35" s="16">
        <f>(SUMIFS($AI$10:$AI$83,$AC$10:$AC$83,$N35,$AD$10:$AD$83,X$25)*$AT$26+SUMIFS($AH$10:$AH$83,$AC$10:$AC$83,$N35,$AD$10:$AD$83,X$25)*$AT$25+SUMIFS($AG$10:$AG$83,$AC$10:$AC$83,$N35,$AD$10:$AD$83,X$25)*$AT$24+SUMIFS($AF$10:$AF$83,$AC$10:$AC$83,$N35,$AD$10:$AD$83,X$25)*$AT$23+SUMIFS($AE$10:$AE$83,$AC$10:$AC$83,$N35,$AD$10:$AD$83,X$25)*$AT$22)</f>
        <v>0</v>
      </c>
      <c r="Y35" s="135"/>
      <c r="Z35" s="136"/>
      <c r="AB35" s="150" t="str">
        <f t="shared" si="0"/>
        <v/>
      </c>
      <c r="AC35" s="160">
        <f t="shared" si="3"/>
        <v>0</v>
      </c>
      <c r="AD35" s="160">
        <f t="shared" si="4"/>
        <v>0</v>
      </c>
      <c r="AE35" s="160" t="str">
        <f t="shared" si="5"/>
        <v/>
      </c>
      <c r="AF35" s="160" t="str">
        <f t="shared" si="6"/>
        <v/>
      </c>
      <c r="AG35" s="160" t="str">
        <f t="shared" si="7"/>
        <v/>
      </c>
      <c r="AH35" s="160" t="str">
        <f t="shared" si="8"/>
        <v/>
      </c>
      <c r="AI35" s="160" t="str">
        <f t="shared" si="9"/>
        <v/>
      </c>
      <c r="AJ35" s="160">
        <f t="shared" si="10"/>
        <v>0</v>
      </c>
      <c r="AK35" s="160" t="str">
        <f t="shared" si="1"/>
        <v/>
      </c>
      <c r="AL35" s="160" t="str">
        <f t="shared" si="1"/>
        <v/>
      </c>
      <c r="AM35" s="160" t="str">
        <f t="shared" si="1"/>
        <v/>
      </c>
      <c r="AN35" s="160" t="str">
        <f t="shared" si="1"/>
        <v/>
      </c>
      <c r="AO35" s="161"/>
      <c r="AP35" s="161"/>
      <c r="AQ35" s="161"/>
      <c r="AR35" s="161"/>
      <c r="AS35" s="161"/>
      <c r="AT35" s="161"/>
      <c r="AU35" s="161"/>
      <c r="AV35" s="149"/>
    </row>
    <row r="36" spans="2:48" x14ac:dyDescent="0.3">
      <c r="B36" s="114"/>
      <c r="C36" s="115"/>
      <c r="D36" s="117"/>
      <c r="E36" s="118"/>
      <c r="F36" s="118"/>
      <c r="G36" s="164" t="str">
        <f t="shared" si="11"/>
        <v/>
      </c>
      <c r="H36" s="110" t="str">
        <f t="shared" si="2"/>
        <v/>
      </c>
      <c r="I36" s="119"/>
      <c r="J36" s="120"/>
      <c r="K36" s="120"/>
      <c r="L36" s="121"/>
      <c r="N36" s="134" t="s">
        <v>206</v>
      </c>
      <c r="O36" s="16">
        <f t="shared" si="13"/>
        <v>0</v>
      </c>
      <c r="P36" s="16">
        <f t="shared" si="14"/>
        <v>0</v>
      </c>
      <c r="Q36" s="16">
        <f t="shared" si="15"/>
        <v>0</v>
      </c>
      <c r="R36" s="16">
        <f t="shared" si="16"/>
        <v>0</v>
      </c>
      <c r="S36" s="16">
        <f t="shared" si="17"/>
        <v>0</v>
      </c>
      <c r="T36" s="16">
        <f t="shared" si="18"/>
        <v>0</v>
      </c>
      <c r="U36" s="16">
        <f>((SUMIFS($AI$10:$AI$83,$AC$10:$AC$83,$N36,$AD$10:$AD$83,U$25)*$AT$26+SUMIFS($AH$10:$AH$83,$AC$10:$AC$83,$N36,$AD$10:$AD$83,U$25)*$AT$25+SUMIFS($AG$10:$AG$83,$AC$10:$AC$83,$N36,$AD$10:$AD$83,U$25)*$AT$24+SUMIFS($AF$10:$AF$83,$AC$10:$AC$83,$N36,$AD$10:$AD$83,U$25)*$AT$23+SUMIFS($AE$10:$AE$83,$AC$10:$AC$83,$N36,$AD$10:$AD$83,U$25)*$AT$22+SUMIFS($AI$10:$AI$83,$AC$10:$AC$83,U$25,$AD$10:$AD$83,$N36)*$AT$26+SUMIFS($AH$10:$AH$83,$AC$10:$AC$83,U$25,$AD$10:$AD$83,$N36)*$AT$25+SUMIFS($AG$10:$AG$83,$AC$10:$AC$83,U$25,$AD$10:$AD$83,$N36)*$AT$24+SUMIFS($AF$10:$AF$83,$AC$10:$AC$83,U$25,$AD$10:$AD$83,$N36)*$AT$23+SUMIFS($AE$10:$AE$83,$AC$10:$AC$83,U$25,$AD$10:$AD$83,$N36)*$AT$22))</f>
        <v>0</v>
      </c>
      <c r="V36" s="16">
        <f>((SUMIFS($AI$10:$AI$83,$AC$10:$AC$83,$N36,$AD$10:$AD$83,V$25)*$AT$26+SUMIFS($AH$10:$AH$83,$AC$10:$AC$83,$N36,$AD$10:$AD$83,V$25)*$AT$25+SUMIFS($AG$10:$AG$83,$AC$10:$AC$83,$N36,$AD$10:$AD$83,V$25)*$AT$24+SUMIFS($AF$10:$AF$83,$AC$10:$AC$83,$N36,$AD$10:$AD$83,V$25)*$AT$23+SUMIFS($AE$10:$AE$83,$AC$10:$AC$83,$N36,$AD$10:$AD$83,V$25)*$AT$22+SUMIFS($AI$10:$AI$83,$AC$10:$AC$83,V$25,$AD$10:$AD$83,$N36)*$AT$26+SUMIFS($AH$10:$AH$83,$AC$10:$AC$83,V$25,$AD$10:$AD$83,$N36)*$AT$25+SUMIFS($AG$10:$AG$83,$AC$10:$AC$83,V$25,$AD$10:$AD$83,$N36)*$AT$24+SUMIFS($AF$10:$AF$83,$AC$10:$AC$83,V$25,$AD$10:$AD$83,$N36)*$AT$23+SUMIFS($AE$10:$AE$83,$AC$10:$AC$83,V$25,$AD$10:$AD$83,$N36)*$AT$22))</f>
        <v>0</v>
      </c>
      <c r="W36" s="16">
        <f>((SUMIFS($AI$10:$AI$83,$AC$10:$AC$83,$N36,$AD$10:$AD$83,W$25)*$AT$26+SUMIFS($AH$10:$AH$83,$AC$10:$AC$83,$N36,$AD$10:$AD$83,W$25)*$AT$25+SUMIFS($AG$10:$AG$83,$AC$10:$AC$83,$N36,$AD$10:$AD$83,W$25)*$AT$24+SUMIFS($AF$10:$AF$83,$AC$10:$AC$83,$N36,$AD$10:$AD$83,W$25)*$AT$23+SUMIFS($AE$10:$AE$83,$AC$10:$AC$83,$N36,$AD$10:$AD$83,W$25)*$AT$22+SUMIFS($AI$10:$AI$83,$AC$10:$AC$83,W$25,$AD$10:$AD$83,$N36)*$AT$26+SUMIFS($AH$10:$AH$83,$AC$10:$AC$83,W$25,$AD$10:$AD$83,$N36)*$AT$25+SUMIFS($AG$10:$AG$83,$AC$10:$AC$83,W$25,$AD$10:$AD$83,$N36)*$AT$24+SUMIFS($AF$10:$AF$83,$AC$10:$AC$83,W$25,$AD$10:$AD$83,$N36)*$AT$23+SUMIFS($AE$10:$AE$83,$AC$10:$AC$83,W$25,$AD$10:$AD$83,$N36)*$AT$22))</f>
        <v>0</v>
      </c>
      <c r="X36" s="16">
        <f>((SUMIFS($AI$10:$AI$83,$AC$10:$AC$83,$N36,$AD$10:$AD$83,X$25)*$AT$26+SUMIFS($AH$10:$AH$83,$AC$10:$AC$83,$N36,$AD$10:$AD$83,X$25)*$AT$25+SUMIFS($AG$10:$AG$83,$AC$10:$AC$83,$N36,$AD$10:$AD$83,X$25)*$AT$24+SUMIFS($AF$10:$AF$83,$AC$10:$AC$83,$N36,$AD$10:$AD$83,X$25)*$AT$23+SUMIFS($AE$10:$AE$83,$AC$10:$AC$83,$N36,$AD$10:$AD$83,X$25)*$AT$22+SUMIFS($AI$10:$AI$83,$AC$10:$AC$83,X$25,$AD$10:$AD$83,$N36)*$AT$26+SUMIFS($AH$10:$AH$83,$AC$10:$AC$83,X$25,$AD$10:$AD$83,$N36)*$AT$25+SUMIFS($AG$10:$AG$83,$AC$10:$AC$83,X$25,$AD$10:$AD$83,$N36)*$AT$24+SUMIFS($AF$10:$AF$83,$AC$10:$AC$83,X$25,$AD$10:$AD$83,$N36)*$AT$23+SUMIFS($AE$10:$AE$83,$AC$10:$AC$83,X$25,$AD$10:$AD$83,$N36)*$AT$22))</f>
        <v>0</v>
      </c>
      <c r="Y36" s="16">
        <f>(SUMIFS($AI$10:$AI$83,$AC$10:$AC$83,$N36,$AD$10:$AD$83,Y$25)*$AT$26+SUMIFS($AH$10:$AH$83,$AC$10:$AC$83,$N36,$AD$10:$AD$83,Y$25)*$AT$25+SUMIFS($AG$10:$AG$83,$AC$10:$AC$83,$N36,$AD$10:$AD$83,Y$25)*$AT$24+SUMIFS($AF$10:$AF$83,$AC$10:$AC$83,$N36,$AD$10:$AD$83,Y$25)*$AT$23+SUMIFS($AE$10:$AE$83,$AC$10:$AC$83,$N36,$AD$10:$AD$83,Y$25)*$AT$22)</f>
        <v>0</v>
      </c>
      <c r="Z36" s="136"/>
      <c r="AB36" s="150" t="str">
        <f t="shared" si="0"/>
        <v/>
      </c>
      <c r="AC36" s="160">
        <f t="shared" si="3"/>
        <v>0</v>
      </c>
      <c r="AD36" s="160">
        <f t="shared" si="4"/>
        <v>0</v>
      </c>
      <c r="AE36" s="160" t="str">
        <f t="shared" si="5"/>
        <v/>
      </c>
      <c r="AF36" s="160" t="str">
        <f t="shared" si="6"/>
        <v/>
      </c>
      <c r="AG36" s="160" t="str">
        <f t="shared" si="7"/>
        <v/>
      </c>
      <c r="AH36" s="160" t="str">
        <f t="shared" si="8"/>
        <v/>
      </c>
      <c r="AI36" s="160" t="str">
        <f t="shared" si="9"/>
        <v/>
      </c>
      <c r="AJ36" s="160">
        <f t="shared" si="10"/>
        <v>0</v>
      </c>
      <c r="AK36" s="160" t="str">
        <f t="shared" si="1"/>
        <v/>
      </c>
      <c r="AL36" s="160" t="str">
        <f t="shared" si="1"/>
        <v/>
      </c>
      <c r="AM36" s="160" t="str">
        <f t="shared" si="1"/>
        <v/>
      </c>
      <c r="AN36" s="160" t="str">
        <f t="shared" si="1"/>
        <v/>
      </c>
      <c r="AO36" s="161"/>
      <c r="AP36" s="161"/>
      <c r="AQ36" s="161"/>
      <c r="AR36" s="161"/>
      <c r="AS36" s="161"/>
      <c r="AT36" s="161"/>
      <c r="AU36" s="161"/>
      <c r="AV36" s="149"/>
    </row>
    <row r="37" spans="2:48" ht="15" thickBot="1" x14ac:dyDescent="0.35">
      <c r="B37" s="114"/>
      <c r="C37" s="115"/>
      <c r="D37" s="117"/>
      <c r="E37" s="118"/>
      <c r="F37" s="118"/>
      <c r="G37" s="164" t="str">
        <f t="shared" si="11"/>
        <v/>
      </c>
      <c r="H37" s="110" t="str">
        <f t="shared" si="2"/>
        <v/>
      </c>
      <c r="I37" s="119"/>
      <c r="J37" s="120"/>
      <c r="K37" s="120"/>
      <c r="L37" s="121"/>
      <c r="N37" s="137" t="s">
        <v>207</v>
      </c>
      <c r="O37" s="138">
        <f t="shared" si="13"/>
        <v>0</v>
      </c>
      <c r="P37" s="138">
        <f t="shared" si="14"/>
        <v>0</v>
      </c>
      <c r="Q37" s="138">
        <f t="shared" si="15"/>
        <v>0</v>
      </c>
      <c r="R37" s="138">
        <f t="shared" si="16"/>
        <v>0</v>
      </c>
      <c r="S37" s="138">
        <f t="shared" si="17"/>
        <v>0</v>
      </c>
      <c r="T37" s="138">
        <f t="shared" si="18"/>
        <v>0</v>
      </c>
      <c r="U37" s="138">
        <f>((SUMIFS($AI$10:$AI$83,$AC$10:$AC$83,$N37,$AD$10:$AD$83,U$25)*$AT$26+SUMIFS($AH$10:$AH$83,$AC$10:$AC$83,$N37,$AD$10:$AD$83,U$25)*$AT$25+SUMIFS($AG$10:$AG$83,$AC$10:$AC$83,$N37,$AD$10:$AD$83,U$25)*$AT$24+SUMIFS($AF$10:$AF$83,$AC$10:$AC$83,$N37,$AD$10:$AD$83,U$25)*$AT$23+SUMIFS($AE$10:$AE$83,$AC$10:$AC$83,$N37,$AD$10:$AD$83,U$25)*$AT$22+SUMIFS($AI$10:$AI$83,$AC$10:$AC$83,U$25,$AD$10:$AD$83,$N37)*$AT$26+SUMIFS($AH$10:$AH$83,$AC$10:$AC$83,U$25,$AD$10:$AD$83,$N37)*$AT$25+SUMIFS($AG$10:$AG$83,$AC$10:$AC$83,U$25,$AD$10:$AD$83,$N37)*$AT$24+SUMIFS($AF$10:$AF$83,$AC$10:$AC$83,U$25,$AD$10:$AD$83,$N37)*$AT$23+SUMIFS($AE$10:$AE$83,$AC$10:$AC$83,U$25,$AD$10:$AD$83,$N37)*$AT$22))</f>
        <v>0</v>
      </c>
      <c r="V37" s="138">
        <f>((SUMIFS($AI$10:$AI$83,$AC$10:$AC$83,$N37,$AD$10:$AD$83,V$25)*$AT$26+SUMIFS($AH$10:$AH$83,$AC$10:$AC$83,$N37,$AD$10:$AD$83,V$25)*$AT$25+SUMIFS($AG$10:$AG$83,$AC$10:$AC$83,$N37,$AD$10:$AD$83,V$25)*$AT$24+SUMIFS($AF$10:$AF$83,$AC$10:$AC$83,$N37,$AD$10:$AD$83,V$25)*$AT$23+SUMIFS($AE$10:$AE$83,$AC$10:$AC$83,$N37,$AD$10:$AD$83,V$25)*$AT$22+SUMIFS($AI$10:$AI$83,$AC$10:$AC$83,V$25,$AD$10:$AD$83,$N37)*$AT$26+SUMIFS($AH$10:$AH$83,$AC$10:$AC$83,V$25,$AD$10:$AD$83,$N37)*$AT$25+SUMIFS($AG$10:$AG$83,$AC$10:$AC$83,V$25,$AD$10:$AD$83,$N37)*$AT$24+SUMIFS($AF$10:$AF$83,$AC$10:$AC$83,V$25,$AD$10:$AD$83,$N37)*$AT$23+SUMIFS($AE$10:$AE$83,$AC$10:$AC$83,V$25,$AD$10:$AD$83,$N37)*$AT$22))</f>
        <v>0</v>
      </c>
      <c r="W37" s="138">
        <f>((SUMIFS($AI$10:$AI$83,$AC$10:$AC$83,$N37,$AD$10:$AD$83,W$25)*$AT$26+SUMIFS($AH$10:$AH$83,$AC$10:$AC$83,$N37,$AD$10:$AD$83,W$25)*$AT$25+SUMIFS($AG$10:$AG$83,$AC$10:$AC$83,$N37,$AD$10:$AD$83,W$25)*$AT$24+SUMIFS($AF$10:$AF$83,$AC$10:$AC$83,$N37,$AD$10:$AD$83,W$25)*$AT$23+SUMIFS($AE$10:$AE$83,$AC$10:$AC$83,$N37,$AD$10:$AD$83,W$25)*$AT$22+SUMIFS($AI$10:$AI$83,$AC$10:$AC$83,W$25,$AD$10:$AD$83,$N37)*$AT$26+SUMIFS($AH$10:$AH$83,$AC$10:$AC$83,W$25,$AD$10:$AD$83,$N37)*$AT$25+SUMIFS($AG$10:$AG$83,$AC$10:$AC$83,W$25,$AD$10:$AD$83,$N37)*$AT$24+SUMIFS($AF$10:$AF$83,$AC$10:$AC$83,W$25,$AD$10:$AD$83,$N37)*$AT$23+SUMIFS($AE$10:$AE$83,$AC$10:$AC$83,W$25,$AD$10:$AD$83,$N37)*$AT$22))</f>
        <v>0</v>
      </c>
      <c r="X37" s="138">
        <f>((SUMIFS($AI$10:$AI$83,$AC$10:$AC$83,$N37,$AD$10:$AD$83,X$25)*$AT$26+SUMIFS($AH$10:$AH$83,$AC$10:$AC$83,$N37,$AD$10:$AD$83,X$25)*$AT$25+SUMIFS($AG$10:$AG$83,$AC$10:$AC$83,$N37,$AD$10:$AD$83,X$25)*$AT$24+SUMIFS($AF$10:$AF$83,$AC$10:$AC$83,$N37,$AD$10:$AD$83,X$25)*$AT$23+SUMIFS($AE$10:$AE$83,$AC$10:$AC$83,$N37,$AD$10:$AD$83,X$25)*$AT$22+SUMIFS($AI$10:$AI$83,$AC$10:$AC$83,X$25,$AD$10:$AD$83,$N37)*$AT$26+SUMIFS($AH$10:$AH$83,$AC$10:$AC$83,X$25,$AD$10:$AD$83,$N37)*$AT$25+SUMIFS($AG$10:$AG$83,$AC$10:$AC$83,X$25,$AD$10:$AD$83,$N37)*$AT$24+SUMIFS($AF$10:$AF$83,$AC$10:$AC$83,X$25,$AD$10:$AD$83,$N37)*$AT$23+SUMIFS($AE$10:$AE$83,$AC$10:$AC$83,X$25,$AD$10:$AD$83,$N37)*$AT$22))</f>
        <v>0</v>
      </c>
      <c r="Y37" s="138">
        <f>((SUMIFS($AI$10:$AI$83,$AC$10:$AC$83,$N37,$AD$10:$AD$83,Y$25)*$AT$26+SUMIFS($AH$10:$AH$83,$AC$10:$AC$83,$N37,$AD$10:$AD$83,Y$25)*$AT$25+SUMIFS($AG$10:$AG$83,$AC$10:$AC$83,$N37,$AD$10:$AD$83,Y$25)*$AT$24+SUMIFS($AF$10:$AF$83,$AC$10:$AC$83,$N37,$AD$10:$AD$83,Y$25)*$AT$23+SUMIFS($AE$10:$AE$83,$AC$10:$AC$83,$N37,$AD$10:$AD$83,Y$25)*$AT$22+SUMIFS($AI$10:$AI$83,$AC$10:$AC$83,Y$25,$AD$10:$AD$83,$N37)*$AT$26+SUMIFS($AH$10:$AH$83,$AC$10:$AC$83,Y$25,$AD$10:$AD$83,$N37)*$AT$25+SUMIFS($AG$10:$AG$83,$AC$10:$AC$83,Y$25,$AD$10:$AD$83,$N37)*$AT$24+SUMIFS($AF$10:$AF$83,$AC$10:$AC$83,Y$25,$AD$10:$AD$83,$N37)*$AT$23+SUMIFS($AE$10:$AE$83,$AC$10:$AC$83,Y$25,$AD$10:$AD$83,$N37)*$AT$22))</f>
        <v>0</v>
      </c>
      <c r="Z37" s="139">
        <f>(SUMIFS($AI$10:$AI$83,$AC$10:$AC$83,$N37,$AD$10:$AD$83,Z$25)*$AT$26+SUMIFS($AH$10:$AH$83,$AC$10:$AC$83,$N37,$AD$10:$AD$83,Z$25)*$AT$25+SUMIFS($AG$10:$AG$83,$AC$10:$AC$83,$N37,$AD$10:$AD$83,Z$25)*$AT$24+SUMIFS($AF$10:$AF$83,$AC$10:$AC$83,$N37,$AD$10:$AD$83,Z$25)*$AT$23+SUMIFS($AE$10:$AE$83,$AC$10:$AC$83,$N37,$AD$10:$AD$83,Z$25)*$AT$22)</f>
        <v>0</v>
      </c>
      <c r="AB37" s="150" t="str">
        <f t="shared" si="0"/>
        <v/>
      </c>
      <c r="AC37" s="160">
        <f t="shared" si="3"/>
        <v>0</v>
      </c>
      <c r="AD37" s="160">
        <f t="shared" si="4"/>
        <v>0</v>
      </c>
      <c r="AE37" s="160" t="str">
        <f t="shared" si="5"/>
        <v/>
      </c>
      <c r="AF37" s="160" t="str">
        <f t="shared" si="6"/>
        <v/>
      </c>
      <c r="AG37" s="160" t="str">
        <f t="shared" si="7"/>
        <v/>
      </c>
      <c r="AH37" s="160" t="str">
        <f t="shared" si="8"/>
        <v/>
      </c>
      <c r="AI37" s="160" t="str">
        <f t="shared" si="9"/>
        <v/>
      </c>
      <c r="AJ37" s="160">
        <f t="shared" si="10"/>
        <v>0</v>
      </c>
      <c r="AK37" s="160" t="str">
        <f t="shared" si="1"/>
        <v/>
      </c>
      <c r="AL37" s="160" t="str">
        <f t="shared" si="1"/>
        <v/>
      </c>
      <c r="AM37" s="160" t="str">
        <f t="shared" si="1"/>
        <v/>
      </c>
      <c r="AN37" s="160" t="str">
        <f t="shared" si="1"/>
        <v/>
      </c>
      <c r="AO37" s="161"/>
      <c r="AP37" s="161"/>
      <c r="AQ37" s="161"/>
      <c r="AR37" s="161"/>
      <c r="AS37" s="161"/>
      <c r="AT37" s="161"/>
      <c r="AU37" s="161"/>
      <c r="AV37" s="149"/>
    </row>
    <row r="38" spans="2:48" ht="15" thickBot="1" x14ac:dyDescent="0.35">
      <c r="B38" s="114"/>
      <c r="C38" s="115"/>
      <c r="D38" s="117"/>
      <c r="E38" s="118"/>
      <c r="F38" s="118"/>
      <c r="G38" s="164" t="str">
        <f t="shared" si="11"/>
        <v/>
      </c>
      <c r="H38" s="110" t="str">
        <f t="shared" si="2"/>
        <v/>
      </c>
      <c r="I38" s="119"/>
      <c r="J38" s="120"/>
      <c r="K38" s="120"/>
      <c r="L38" s="121"/>
      <c r="N38"/>
      <c r="O38"/>
      <c r="P38"/>
      <c r="Q38"/>
      <c r="R38"/>
      <c r="S38"/>
      <c r="T38"/>
      <c r="U38"/>
      <c r="V38"/>
      <c r="W38"/>
      <c r="X38"/>
      <c r="Y38"/>
      <c r="Z38"/>
      <c r="AB38" s="150" t="str">
        <f t="shared" si="0"/>
        <v/>
      </c>
      <c r="AC38" s="160">
        <f t="shared" si="3"/>
        <v>0</v>
      </c>
      <c r="AD38" s="160">
        <f t="shared" si="4"/>
        <v>0</v>
      </c>
      <c r="AE38" s="160" t="str">
        <f t="shared" si="5"/>
        <v/>
      </c>
      <c r="AF38" s="160" t="str">
        <f t="shared" si="6"/>
        <v/>
      </c>
      <c r="AG38" s="160" t="str">
        <f t="shared" si="7"/>
        <v/>
      </c>
      <c r="AH38" s="160" t="str">
        <f t="shared" si="8"/>
        <v/>
      </c>
      <c r="AI38" s="160" t="str">
        <f t="shared" si="9"/>
        <v/>
      </c>
      <c r="AJ38" s="160">
        <f t="shared" si="10"/>
        <v>0</v>
      </c>
      <c r="AK38" s="160" t="str">
        <f t="shared" si="1"/>
        <v/>
      </c>
      <c r="AL38" s="160" t="str">
        <f t="shared" si="1"/>
        <v/>
      </c>
      <c r="AM38" s="160" t="str">
        <f t="shared" si="1"/>
        <v/>
      </c>
      <c r="AN38" s="160" t="str">
        <f t="shared" si="1"/>
        <v/>
      </c>
      <c r="AO38" s="161"/>
      <c r="AP38" s="161"/>
      <c r="AQ38" s="161"/>
      <c r="AR38" s="161"/>
      <c r="AS38" s="161"/>
      <c r="AT38" s="161"/>
      <c r="AU38" s="161"/>
      <c r="AV38" s="149"/>
    </row>
    <row r="39" spans="2:48" ht="15" thickBot="1" x14ac:dyDescent="0.35">
      <c r="B39" s="122"/>
      <c r="C39" s="123"/>
      <c r="D39" s="125"/>
      <c r="E39" s="124"/>
      <c r="F39" s="124"/>
      <c r="G39" s="165" t="str">
        <f>IF(ISBLANK(B39),"",AJ39)</f>
        <v/>
      </c>
      <c r="H39" s="126" t="str">
        <f t="shared" si="2"/>
        <v/>
      </c>
      <c r="I39" s="127"/>
      <c r="J39" s="128"/>
      <c r="K39" s="128"/>
      <c r="L39" s="129"/>
      <c r="N39" s="130" t="s">
        <v>199</v>
      </c>
      <c r="O39" s="132" t="s">
        <v>188</v>
      </c>
      <c r="P39" s="132" t="s">
        <v>200</v>
      </c>
      <c r="Q39" s="132" t="s">
        <v>201</v>
      </c>
      <c r="R39" s="132" t="s">
        <v>187</v>
      </c>
      <c r="S39" s="132" t="s">
        <v>202</v>
      </c>
      <c r="T39" s="132" t="s">
        <v>203</v>
      </c>
      <c r="U39" s="132" t="s">
        <v>185</v>
      </c>
      <c r="V39" s="132" t="s">
        <v>204</v>
      </c>
      <c r="W39" s="132" t="s">
        <v>205</v>
      </c>
      <c r="X39" s="132" t="s">
        <v>186</v>
      </c>
      <c r="Y39" s="132" t="s">
        <v>206</v>
      </c>
      <c r="Z39" s="133" t="s">
        <v>207</v>
      </c>
      <c r="AB39" s="151" t="str">
        <f t="shared" si="0"/>
        <v/>
      </c>
      <c r="AC39" s="152">
        <f t="shared" si="3"/>
        <v>0</v>
      </c>
      <c r="AD39" s="152">
        <f t="shared" si="4"/>
        <v>0</v>
      </c>
      <c r="AE39" s="152" t="str">
        <f t="shared" si="5"/>
        <v/>
      </c>
      <c r="AF39" s="152" t="str">
        <f t="shared" si="6"/>
        <v/>
      </c>
      <c r="AG39" s="152" t="str">
        <f t="shared" si="7"/>
        <v/>
      </c>
      <c r="AH39" s="152" t="str">
        <f t="shared" si="8"/>
        <v/>
      </c>
      <c r="AI39" s="152" t="str">
        <f t="shared" si="9"/>
        <v/>
      </c>
      <c r="AJ39" s="152">
        <f t="shared" si="10"/>
        <v>0</v>
      </c>
      <c r="AK39" s="152" t="str">
        <f t="shared" si="1"/>
        <v/>
      </c>
      <c r="AL39" s="152" t="str">
        <f t="shared" si="1"/>
        <v/>
      </c>
      <c r="AM39" s="152" t="str">
        <f t="shared" si="1"/>
        <v/>
      </c>
      <c r="AN39" s="152" t="str">
        <f t="shared" si="1"/>
        <v/>
      </c>
      <c r="AO39" s="153"/>
      <c r="AP39" s="153"/>
      <c r="AQ39" s="153"/>
      <c r="AR39" s="153"/>
      <c r="AS39" s="153"/>
      <c r="AT39" s="153"/>
      <c r="AU39" s="153"/>
      <c r="AV39" s="154"/>
    </row>
    <row r="40" spans="2:48" x14ac:dyDescent="0.3">
      <c r="N40" s="134" t="s">
        <v>188</v>
      </c>
      <c r="O40" s="16">
        <f>(SUMIFS($AO$10:$AO$83,$AC$10:$AC$83,$N40,$AD$10:$AD$83,O$39)*$AT$26+SUMIFS($AN$10:$AN$83,$AC$10:$AC$83,$N40,$AD$10:$AD$83,O$39)*$AT$25+SUMIFS($AM$10:$AM$83,$AC$10:$AC$83,$N40,$AD$10:$AD$83,O$39)*$AT$24+SUMIFS($AL$10:$AL$83,$AC$10:$AC$83,$N40,$AD$10:$AD$83,O$39)*$AT$23+SUMIFS($AK$10:$AK$83,$AC$10:$AC$83,$N40,$AD$10:$AD$83,O$39)*$AT$22)</f>
        <v>0</v>
      </c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6"/>
      <c r="AB40" s="156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8"/>
      <c r="AP40" s="158"/>
      <c r="AQ40" s="155"/>
      <c r="AR40" s="158"/>
      <c r="AS40" s="158"/>
      <c r="AT40" s="158"/>
      <c r="AU40" s="158"/>
      <c r="AV40" s="158"/>
    </row>
    <row r="41" spans="2:48" ht="15" thickBot="1" x14ac:dyDescent="0.35">
      <c r="N41" s="134" t="s">
        <v>200</v>
      </c>
      <c r="O41" s="16">
        <f t="shared" ref="O41:O51" si="19">((SUMIFS($AO$10:$AO$83,$AC$10:$AC$83,$N41,$AD$10:$AD$83,O$39)*$AT$26+SUMIFS($AN$10:$AN$83,$AC$10:$AC$83,$N41,$AD$10:$AD$83,O$39)*$AT$25+SUMIFS($AM$10:$AM$83,$AC$10:$AC$83,$N41,$AD$10:$AD$83,O$39)*$AT$24+SUMIFS($AL$10:$AL$83,$AC$10:$AC$83,$N41,$AD$10:$AD$83,O$39)*$AT$23+SUMIFS($AK$10:$AK$83,$AC$10:$AC$83,$N41,$AD$10:$AD$83,O$39)*$AT$22+SUMIFS($AO$10:$AO$83,$AC$10:$AC$83,O$39,$AD$10:$AD$83,$N41)*$AT$26+SUMIFS($AN$10:$AN$83,$AC$10:$AC$83,O$39,$AD$10:$AD$83,$N41)*$AT$25+SUMIFS($AM$10:$AM$83,$AC$10:$AC$83,O$39,$AD$10:$AD$83,$N41)*$AT$24+SUMIFS($AL$10:$AL$83,$AC$10:$AC$83,O$39,$AD$10:$AD$83,$N41)*$AT$23+SUMIFS($AK$10:$AK$83,$AC$10:$AC$83,O$39,$AD$10:$AD$83,$N41)*$AT$22))</f>
        <v>0</v>
      </c>
      <c r="P41" s="16">
        <f>(SUMIFS($AO$10:$AO$83,$AC$10:$AC$83,$N41,$AD$10:$AD$83,P$39)*$AT$26+SUMIFS($AN$10:$AN$83,$AC$10:$AC$83,$N41,$AD$10:$AD$83,P$39)*$AT$25+SUMIFS($AM$10:$AM$83,$AC$10:$AC$83,$N41,$AD$10:$AD$83,P$39)*$AT$24+SUMIFS($AL$10:$AL$83,$AC$10:$AC$83,$N41,$AD$10:$AD$83,P$39)*$AT$23+SUMIFS($AK$10:$AK$83,$AC$10:$AC$83,$N41,$AD$10:$AD$83,P$39)*$AT$22)</f>
        <v>0</v>
      </c>
      <c r="Q41" s="135"/>
      <c r="R41" s="135"/>
      <c r="S41" s="135"/>
      <c r="T41" s="135"/>
      <c r="U41" s="135"/>
      <c r="V41" s="135"/>
      <c r="W41" s="135"/>
      <c r="X41" s="135"/>
      <c r="Y41" s="135"/>
      <c r="Z41" s="136"/>
      <c r="AB41" s="156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8"/>
      <c r="AP41" s="158"/>
      <c r="AQ41" s="158"/>
      <c r="AR41" s="158"/>
      <c r="AS41" s="158"/>
      <c r="AT41" s="158"/>
      <c r="AU41" s="158"/>
      <c r="AV41" s="158"/>
    </row>
    <row r="42" spans="2:48" x14ac:dyDescent="0.3">
      <c r="N42" s="134" t="s">
        <v>201</v>
      </c>
      <c r="O42" s="16">
        <f t="shared" si="19"/>
        <v>0</v>
      </c>
      <c r="P42" s="16">
        <f t="shared" ref="P42:P51" si="20">((SUMIFS($AO$10:$AO$83,$AC$10:$AC$83,$N42,$AD$10:$AD$83,P$39)*$AT$26+SUMIFS($AN$10:$AN$83,$AC$10:$AC$83,$N42,$AD$10:$AD$83,P$39)*$AT$25+SUMIFS($AM$10:$AM$83,$AC$10:$AC$83,$N42,$AD$10:$AD$83,P$39)*$AT$24+SUMIFS($AL$10:$AL$83,$AC$10:$AC$83,$N42,$AD$10:$AD$83,P$39)*$AT$23+SUMIFS($AK$10:$AK$83,$AC$10:$AC$83,$N42,$AD$10:$AD$83,P$39)*$AT$22+SUMIFS($AO$10:$AO$83,$AC$10:$AC$83,P$39,$AD$10:$AD$83,$N42)*$AT$26+SUMIFS($AN$10:$AN$83,$AC$10:$AC$83,P$39,$AD$10:$AD$83,$N42)*$AT$25+SUMIFS($AM$10:$AM$83,$AC$10:$AC$83,P$39,$AD$10:$AD$83,$N42)*$AT$24+SUMIFS($AL$10:$AL$83,$AC$10:$AC$83,P$39,$AD$10:$AD$83,$N42)*$AT$23+SUMIFS($AK$10:$AK$83,$AC$10:$AC$83,P$39,$AD$10:$AD$83,$N42)*$AT$22))</f>
        <v>0</v>
      </c>
      <c r="Q42" s="16">
        <f>(SUMIFS($AO$10:$AO$83,$AC$10:$AC$83,$N42,$AD$10:$AD$83,Q$39)*$AT$26+SUMIFS($AN$10:$AN$83,$AC$10:$AC$83,$N42,$AD$10:$AD$83,Q$39)*$AT$25+SUMIFS($AM$10:$AM$83,$AC$10:$AC$83,$N42,$AD$10:$AD$83,Q$39)*$AT$24+SUMIFS($AL$10:$AL$83,$AC$10:$AC$83,$N42,$AD$10:$AD$83,Q$39)*$AT$23+SUMIFS($AK$10:$AK$83,$AC$10:$AC$83,$N42,$AD$10:$AD$83,Q$39)*$AT$22)</f>
        <v>0</v>
      </c>
      <c r="R42" s="135"/>
      <c r="S42" s="135"/>
      <c r="T42" s="135"/>
      <c r="U42" s="220" t="s">
        <v>211</v>
      </c>
      <c r="V42" s="221"/>
      <c r="W42" s="221"/>
      <c r="X42" s="221"/>
      <c r="Y42" s="222"/>
      <c r="Z42" s="136"/>
      <c r="AB42" s="156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8"/>
      <c r="AP42" s="158"/>
      <c r="AQ42" s="158"/>
      <c r="AR42" s="158"/>
      <c r="AS42" s="158"/>
      <c r="AT42" s="158"/>
      <c r="AU42" s="158"/>
      <c r="AV42" s="158"/>
    </row>
    <row r="43" spans="2:48" ht="15" thickBot="1" x14ac:dyDescent="0.35">
      <c r="N43" s="134" t="s">
        <v>187</v>
      </c>
      <c r="O43" s="16">
        <f t="shared" si="19"/>
        <v>0</v>
      </c>
      <c r="P43" s="16">
        <f t="shared" si="20"/>
        <v>0</v>
      </c>
      <c r="Q43" s="16">
        <f t="shared" ref="Q43:Q51" si="21">((SUMIFS($AO$10:$AO$83,$AC$10:$AC$83,$N43,$AD$10:$AD$83,Q$39)*$AT$26+SUMIFS($AN$10:$AN$83,$AC$10:$AC$83,$N43,$AD$10:$AD$83,Q$39)*$AT$25+SUMIFS($AM$10:$AM$83,$AC$10:$AC$83,$N43,$AD$10:$AD$83,Q$39)*$AT$24+SUMIFS($AL$10:$AL$83,$AC$10:$AC$83,$N43,$AD$10:$AD$83,Q$39)*$AT$23+SUMIFS($AK$10:$AK$83,$AC$10:$AC$83,$N43,$AD$10:$AD$83,Q$39)*$AT$22+SUMIFS($AO$10:$AO$83,$AC$10:$AC$83,Q$39,$AD$10:$AD$83,$N43)*$AT$26+SUMIFS($AN$10:$AN$83,$AC$10:$AC$83,Q$39,$AD$10:$AD$83,$N43)*$AT$25+SUMIFS($AM$10:$AM$83,$AC$10:$AC$83,Q$39,$AD$10:$AD$83,$N43)*$AT$24+SUMIFS($AL$10:$AL$83,$AC$10:$AC$83,Q$39,$AD$10:$AD$83,$N43)*$AT$23+SUMIFS($AK$10:$AK$83,$AC$10:$AC$83,Q$39,$AD$10:$AD$83,$N43)*$AT$22))</f>
        <v>0</v>
      </c>
      <c r="R43" s="16">
        <f>(SUMIFS($AO$10:$AO$83,$AC$10:$AC$83,$N43,$AD$10:$AD$83,R$39)*$AT$26+SUMIFS($AN$10:$AN$83,$AC$10:$AC$83,$N43,$AD$10:$AD$83,R$39)*$AT$25+SUMIFS($AM$10:$AM$83,$AC$10:$AC$83,$N43,$AD$10:$AD$83,R$39)*$AT$24+SUMIFS($AL$10:$AL$83,$AC$10:$AC$83,$N43,$AD$10:$AD$83,R$39)*$AT$23+SUMIFS($AK$10:$AK$83,$AC$10:$AC$83,$N43,$AD$10:$AD$83,R$39)*$AT$22)</f>
        <v>0</v>
      </c>
      <c r="S43" s="135"/>
      <c r="T43" s="135"/>
      <c r="U43" s="223"/>
      <c r="V43" s="224"/>
      <c r="W43" s="224"/>
      <c r="X43" s="224"/>
      <c r="Y43" s="225"/>
      <c r="Z43" s="136"/>
      <c r="AB43" s="156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8"/>
      <c r="AP43" s="158"/>
      <c r="AQ43" s="158"/>
      <c r="AR43" s="158"/>
      <c r="AS43" s="158"/>
      <c r="AT43" s="158"/>
      <c r="AU43" s="158"/>
      <c r="AV43" s="158"/>
    </row>
    <row r="44" spans="2:48" x14ac:dyDescent="0.3">
      <c r="N44" s="134" t="s">
        <v>202</v>
      </c>
      <c r="O44" s="16">
        <f t="shared" si="19"/>
        <v>0</v>
      </c>
      <c r="P44" s="16">
        <f t="shared" si="20"/>
        <v>0</v>
      </c>
      <c r="Q44" s="16">
        <f t="shared" si="21"/>
        <v>0</v>
      </c>
      <c r="R44" s="16">
        <f t="shared" ref="R44:R51" si="22">((SUMIFS($AO$10:$AO$83,$AC$10:$AC$83,$N44,$AD$10:$AD$83,R$39)*$AT$26+SUMIFS($AN$10:$AN$83,$AC$10:$AC$83,$N44,$AD$10:$AD$83,R$39)*$AT$25+SUMIFS($AM$10:$AM$83,$AC$10:$AC$83,$N44,$AD$10:$AD$83,R$39)*$AT$24+SUMIFS($AL$10:$AL$83,$AC$10:$AC$83,$N44,$AD$10:$AD$83,R$39)*$AT$23+SUMIFS($AK$10:$AK$83,$AC$10:$AC$83,$N44,$AD$10:$AD$83,R$39)*$AT$22+SUMIFS($AO$10:$AO$83,$AC$10:$AC$83,R$39,$AD$10:$AD$83,$N44)*$AT$26+SUMIFS($AN$10:$AN$83,$AC$10:$AC$83,R$39,$AD$10:$AD$83,$N44)*$AT$25+SUMIFS($AM$10:$AM$83,$AC$10:$AC$83,R$39,$AD$10:$AD$83,$N44)*$AT$24+SUMIFS($AL$10:$AL$83,$AC$10:$AC$83,R$39,$AD$10:$AD$83,$N44)*$AT$23+SUMIFS($AK$10:$AK$83,$AC$10:$AC$83,R$39,$AD$10:$AD$83,$N44)*$AT$22))</f>
        <v>0</v>
      </c>
      <c r="S44" s="16">
        <f>(SUMIFS($AO$10:$AO$83,$AC$10:$AC$83,$N44,$AD$10:$AD$83,S$39)*$AT$26+SUMIFS($AN$10:$AN$83,$AC$10:$AC$83,$N44,$AD$10:$AD$83,S$39)*$AT$25+SUMIFS($AM$10:$AM$83,$AC$10:$AC$83,$N44,$AD$10:$AD$83,S$39)*$AT$24+SUMIFS($AL$10:$AL$83,$AC$10:$AC$83,$N44,$AD$10:$AD$83,S$39)*$AT$23+SUMIFS($AK$10:$AK$83,$AC$10:$AC$83,$N44,$AD$10:$AD$83,S$39)*$AT$22)</f>
        <v>0</v>
      </c>
      <c r="T44" s="135"/>
      <c r="U44" s="135"/>
      <c r="V44" s="135"/>
      <c r="W44" s="135"/>
      <c r="X44" s="135"/>
      <c r="Y44" s="135"/>
      <c r="Z44" s="136"/>
      <c r="AB44" s="156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8"/>
      <c r="AP44" s="158"/>
      <c r="AQ44" s="158"/>
      <c r="AR44" s="158"/>
      <c r="AS44" s="158"/>
      <c r="AT44" s="158"/>
      <c r="AU44" s="158"/>
      <c r="AV44" s="158"/>
    </row>
    <row r="45" spans="2:48" x14ac:dyDescent="0.3">
      <c r="N45" s="134" t="s">
        <v>203</v>
      </c>
      <c r="O45" s="16">
        <f t="shared" si="19"/>
        <v>0</v>
      </c>
      <c r="P45" s="16">
        <f t="shared" si="20"/>
        <v>0</v>
      </c>
      <c r="Q45" s="16">
        <f t="shared" si="21"/>
        <v>0</v>
      </c>
      <c r="R45" s="16">
        <f t="shared" si="22"/>
        <v>0</v>
      </c>
      <c r="S45" s="16">
        <f t="shared" ref="S45:S51" si="23">((SUMIFS($AO$10:$AO$83,$AC$10:$AC$83,$N45,$AD$10:$AD$83,S$39)*$AT$26+SUMIFS($AN$10:$AN$83,$AC$10:$AC$83,$N45,$AD$10:$AD$83,S$39)*$AT$25+SUMIFS($AM$10:$AM$83,$AC$10:$AC$83,$N45,$AD$10:$AD$83,S$39)*$AT$24+SUMIFS($AL$10:$AL$83,$AC$10:$AC$83,$N45,$AD$10:$AD$83,S$39)*$AT$23+SUMIFS($AK$10:$AK$83,$AC$10:$AC$83,$N45,$AD$10:$AD$83,S$39)*$AT$22+SUMIFS($AO$10:$AO$83,$AC$10:$AC$83,S$39,$AD$10:$AD$83,$N45)*$AT$26+SUMIFS($AN$10:$AN$83,$AC$10:$AC$83,S$39,$AD$10:$AD$83,$N45)*$AT$25+SUMIFS($AM$10:$AM$83,$AC$10:$AC$83,S$39,$AD$10:$AD$83,$N45)*$AT$24+SUMIFS($AL$10:$AL$83,$AC$10:$AC$83,S$39,$AD$10:$AD$83,$N45)*$AT$23+SUMIFS($AK$10:$AK$83,$AC$10:$AC$83,S$39,$AD$10:$AD$83,$N45)*$AT$22))</f>
        <v>0</v>
      </c>
      <c r="T45" s="16">
        <f>(SUMIFS($AO$10:$AO$83,$AC$10:$AC$83,$N45,$AD$10:$AD$83,T$39)*$AT$26+SUMIFS($AN$10:$AN$83,$AC$10:$AC$83,$N45,$AD$10:$AD$83,T$39)*$AT$25+SUMIFS($AM$10:$AM$83,$AC$10:$AC$83,$N45,$AD$10:$AD$83,T$39)*$AT$24+SUMIFS($AL$10:$AL$83,$AC$10:$AC$83,$N45,$AD$10:$AD$83,T$39)*$AT$23+SUMIFS($AK$10:$AK$83,$AC$10:$AC$83,$N45,$AD$10:$AD$83,T$39)*$AT$22)</f>
        <v>0</v>
      </c>
      <c r="U45" s="135"/>
      <c r="V45" s="135"/>
      <c r="W45" s="135"/>
      <c r="X45" s="135"/>
      <c r="Y45" s="135"/>
      <c r="Z45" s="136"/>
      <c r="AB45" s="156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8"/>
      <c r="AP45" s="158"/>
      <c r="AQ45" s="158"/>
      <c r="AR45" s="158"/>
      <c r="AS45" s="158"/>
      <c r="AT45" s="158"/>
      <c r="AU45" s="158"/>
      <c r="AV45" s="158"/>
    </row>
    <row r="46" spans="2:48" x14ac:dyDescent="0.3">
      <c r="N46" s="134" t="s">
        <v>185</v>
      </c>
      <c r="O46" s="16">
        <f t="shared" si="19"/>
        <v>0</v>
      </c>
      <c r="P46" s="16">
        <f t="shared" si="20"/>
        <v>0</v>
      </c>
      <c r="Q46" s="16">
        <f t="shared" si="21"/>
        <v>0</v>
      </c>
      <c r="R46" s="16">
        <f t="shared" si="22"/>
        <v>0</v>
      </c>
      <c r="S46" s="16">
        <f t="shared" si="23"/>
        <v>0</v>
      </c>
      <c r="T46" s="16">
        <f t="shared" ref="T46:T51" si="24">((SUMIFS($AO$10:$AO$83,$AC$10:$AC$83,$N46,$AD$10:$AD$83,T$39)*$AT$26+SUMIFS($AN$10:$AN$83,$AC$10:$AC$83,$N46,$AD$10:$AD$83,T$39)*$AT$25+SUMIFS($AM$10:$AM$83,$AC$10:$AC$83,$N46,$AD$10:$AD$83,T$39)*$AT$24+SUMIFS($AL$10:$AL$83,$AC$10:$AC$83,$N46,$AD$10:$AD$83,T$39)*$AT$23+SUMIFS($AK$10:$AK$83,$AC$10:$AC$83,$N46,$AD$10:$AD$83,T$39)*$AT$22+SUMIFS($AO$10:$AO$83,$AC$10:$AC$83,T$39,$AD$10:$AD$83,$N46)*$AT$26+SUMIFS($AN$10:$AN$83,$AC$10:$AC$83,T$39,$AD$10:$AD$83,$N46)*$AT$25+SUMIFS($AM$10:$AM$83,$AC$10:$AC$83,T$39,$AD$10:$AD$83,$N46)*$AT$24+SUMIFS($AL$10:$AL$83,$AC$10:$AC$83,T$39,$AD$10:$AD$83,$N46)*$AT$23+SUMIFS($AK$10:$AK$83,$AC$10:$AC$83,T$39,$AD$10:$AD$83,$N46)*$AT$22))</f>
        <v>0</v>
      </c>
      <c r="U46" s="16">
        <f>(SUMIFS($AO$10:$AO$83,$AC$10:$AC$83,$N46,$AD$10:$AD$83,U$39)*$AT$26+SUMIFS($AN$10:$AN$83,$AC$10:$AC$83,$N46,$AD$10:$AD$83,U$39)*$AT$25+SUMIFS($AM$10:$AM$83,$AC$10:$AC$83,$N46,$AD$10:$AD$83,U$39)*$AT$24+SUMIFS($AL$10:$AL$83,$AC$10:$AC$83,$N46,$AD$10:$AD$83,U$39)*$AT$23+SUMIFS($AK$10:$AK$83,$AC$10:$AC$83,$N46,$AD$10:$AD$83,U$39)*$AT$22)</f>
        <v>0</v>
      </c>
      <c r="V46" s="135"/>
      <c r="W46" s="135"/>
      <c r="X46" s="135"/>
      <c r="Y46" s="135"/>
      <c r="Z46" s="136"/>
      <c r="AB46" s="156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8"/>
      <c r="AP46" s="158"/>
      <c r="AQ46" s="158"/>
      <c r="AR46" s="158"/>
      <c r="AS46" s="158"/>
      <c r="AT46" s="158"/>
      <c r="AU46" s="158"/>
      <c r="AV46" s="158"/>
    </row>
    <row r="47" spans="2:48" x14ac:dyDescent="0.3">
      <c r="N47" s="134" t="s">
        <v>204</v>
      </c>
      <c r="O47" s="16">
        <f t="shared" si="19"/>
        <v>0</v>
      </c>
      <c r="P47" s="16">
        <f t="shared" si="20"/>
        <v>0</v>
      </c>
      <c r="Q47" s="16">
        <f t="shared" si="21"/>
        <v>0</v>
      </c>
      <c r="R47" s="16">
        <f t="shared" si="22"/>
        <v>0</v>
      </c>
      <c r="S47" s="16">
        <f t="shared" si="23"/>
        <v>0</v>
      </c>
      <c r="T47" s="16">
        <f t="shared" si="24"/>
        <v>0</v>
      </c>
      <c r="U47" s="16">
        <f>((SUMIFS($AO$10:$AO$83,$AC$10:$AC$83,$N47,$AD$10:$AD$83,U$39)*$AT$26+SUMIFS($AN$10:$AN$83,$AC$10:$AC$83,$N47,$AD$10:$AD$83,U$39)*$AT$25+SUMIFS($AM$10:$AM$83,$AC$10:$AC$83,$N47,$AD$10:$AD$83,U$39)*$AT$24+SUMIFS($AL$10:$AL$83,$AC$10:$AC$83,$N47,$AD$10:$AD$83,U$39)*$AT$23+SUMIFS($AK$10:$AK$83,$AC$10:$AC$83,$N47,$AD$10:$AD$83,U$39)*$AT$22+SUMIFS($AO$10:$AO$83,$AC$10:$AC$83,U$39,$AD$10:$AD$83,$N47)*$AT$26+SUMIFS($AN$10:$AN$83,$AC$10:$AC$83,U$39,$AD$10:$AD$83,$N47)*$AT$25+SUMIFS($AM$10:$AM$83,$AC$10:$AC$83,U$39,$AD$10:$AD$83,$N47)*$AT$24+SUMIFS($AL$10:$AL$83,$AC$10:$AC$83,U$39,$AD$10:$AD$83,$N47)*$AT$23+SUMIFS($AK$10:$AK$83,$AC$10:$AC$83,U$39,$AD$10:$AD$83,$N47)*$AT$22))</f>
        <v>0</v>
      </c>
      <c r="V47" s="16">
        <f>(SUMIFS($AO$10:$AO$83,$AC$10:$AC$83,$N47,$AD$10:$AD$83,V$39)*$AT$26+SUMIFS($AN$10:$AN$83,$AC$10:$AC$83,$N47,$AD$10:$AD$83,V$39)*$AT$25+SUMIFS($AM$10:$AM$83,$AC$10:$AC$83,$N47,$AD$10:$AD$83,V$39)*$AT$24+SUMIFS($AL$10:$AL$83,$AC$10:$AC$83,$N47,$AD$10:$AD$83,V$39)*$AT$23+SUMIFS($AK$10:$AK$83,$AC$10:$AC$83,$N47,$AD$10:$AD$83,V$39)*$AT$22)</f>
        <v>0</v>
      </c>
      <c r="W47" s="135"/>
      <c r="X47" s="135"/>
      <c r="Y47" s="135"/>
      <c r="Z47" s="136"/>
      <c r="AB47" s="156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8"/>
      <c r="AP47" s="158"/>
      <c r="AQ47" s="158"/>
      <c r="AR47" s="158"/>
      <c r="AS47" s="158"/>
      <c r="AT47" s="158"/>
      <c r="AU47" s="158"/>
      <c r="AV47" s="158"/>
    </row>
    <row r="48" spans="2:48" x14ac:dyDescent="0.3">
      <c r="N48" s="134" t="s">
        <v>205</v>
      </c>
      <c r="O48" s="16">
        <f t="shared" si="19"/>
        <v>0</v>
      </c>
      <c r="P48" s="16">
        <f t="shared" si="20"/>
        <v>0</v>
      </c>
      <c r="Q48" s="16">
        <f t="shared" si="21"/>
        <v>0</v>
      </c>
      <c r="R48" s="16">
        <f t="shared" si="22"/>
        <v>0</v>
      </c>
      <c r="S48" s="16">
        <f t="shared" si="23"/>
        <v>0</v>
      </c>
      <c r="T48" s="16">
        <f t="shared" si="24"/>
        <v>0</v>
      </c>
      <c r="U48" s="16">
        <f>((SUMIFS($AO$10:$AO$83,$AC$10:$AC$83,$N48,$AD$10:$AD$83,U$39)*$AT$26+SUMIFS($AN$10:$AN$83,$AC$10:$AC$83,$N48,$AD$10:$AD$83,U$39)*$AT$25+SUMIFS($AM$10:$AM$83,$AC$10:$AC$83,$N48,$AD$10:$AD$83,U$39)*$AT$24+SUMIFS($AL$10:$AL$83,$AC$10:$AC$83,$N48,$AD$10:$AD$83,U$39)*$AT$23+SUMIFS($AK$10:$AK$83,$AC$10:$AC$83,$N48,$AD$10:$AD$83,U$39)*$AT$22+SUMIFS($AO$10:$AO$83,$AC$10:$AC$83,U$39,$AD$10:$AD$83,$N48)*$AT$26+SUMIFS($AN$10:$AN$83,$AC$10:$AC$83,U$39,$AD$10:$AD$83,$N48)*$AT$25+SUMIFS($AM$10:$AM$83,$AC$10:$AC$83,U$39,$AD$10:$AD$83,$N48)*$AT$24+SUMIFS($AL$10:$AL$83,$AC$10:$AC$83,U$39,$AD$10:$AD$83,$N48)*$AT$23+SUMIFS($AK$10:$AK$83,$AC$10:$AC$83,U$39,$AD$10:$AD$83,$N48)*$AT$22))</f>
        <v>0</v>
      </c>
      <c r="V48" s="16">
        <f>((SUMIFS($AO$10:$AO$83,$AC$10:$AC$83,$N48,$AD$10:$AD$83,V$39)*$AT$26+SUMIFS($AN$10:$AN$83,$AC$10:$AC$83,$N48,$AD$10:$AD$83,V$39)*$AT$25+SUMIFS($AM$10:$AM$83,$AC$10:$AC$83,$N48,$AD$10:$AD$83,V$39)*$AT$24+SUMIFS($AL$10:$AL$83,$AC$10:$AC$83,$N48,$AD$10:$AD$83,V$39)*$AT$23+SUMIFS($AK$10:$AK$83,$AC$10:$AC$83,$N48,$AD$10:$AD$83,V$39)*$AT$22+SUMIFS($AO$10:$AO$83,$AC$10:$AC$83,V$39,$AD$10:$AD$83,$N48)*$AT$26+SUMIFS($AN$10:$AN$83,$AC$10:$AC$83,V$39,$AD$10:$AD$83,$N48)*$AT$25+SUMIFS($AM$10:$AM$83,$AC$10:$AC$83,V$39,$AD$10:$AD$83,$N48)*$AT$24+SUMIFS($AL$10:$AL$83,$AC$10:$AC$83,V$39,$AD$10:$AD$83,$N48)*$AT$23+SUMIFS($AK$10:$AK$83,$AC$10:$AC$83,V$39,$AD$10:$AD$83,$N48)*$AT$22))</f>
        <v>0</v>
      </c>
      <c r="W48" s="16">
        <f>(SUMIFS($AO$10:$AO$83,$AC$10:$AC$83,$N48,$AD$10:$AD$83,W$39)*$AT$26+SUMIFS($AN$10:$AN$83,$AC$10:$AC$83,$N48,$AD$10:$AD$83,W$39)*$AT$25+SUMIFS($AM$10:$AM$83,$AC$10:$AC$83,$N48,$AD$10:$AD$83,W$39)*$AT$24+SUMIFS($AL$10:$AL$83,$AC$10:$AC$83,$N48,$AD$10:$AD$83,W$39)*$AT$23+SUMIFS($AK$10:$AK$83,$AC$10:$AC$83,$N48,$AD$10:$AD$83,W$39)*$AT$22)</f>
        <v>0</v>
      </c>
      <c r="X48" s="135"/>
      <c r="Y48" s="135"/>
      <c r="Z48" s="136"/>
      <c r="AB48" s="156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8"/>
      <c r="AP48" s="158"/>
      <c r="AQ48" s="158"/>
      <c r="AR48" s="158"/>
      <c r="AS48" s="158"/>
      <c r="AT48" s="158"/>
      <c r="AU48" s="158"/>
      <c r="AV48" s="158"/>
    </row>
    <row r="49" spans="14:48" x14ac:dyDescent="0.3">
      <c r="N49" s="134" t="s">
        <v>186</v>
      </c>
      <c r="O49" s="16">
        <f t="shared" si="19"/>
        <v>0</v>
      </c>
      <c r="P49" s="16">
        <f t="shared" si="20"/>
        <v>0</v>
      </c>
      <c r="Q49" s="16">
        <f t="shared" si="21"/>
        <v>0</v>
      </c>
      <c r="R49" s="16">
        <f t="shared" si="22"/>
        <v>0</v>
      </c>
      <c r="S49" s="16">
        <f t="shared" si="23"/>
        <v>0</v>
      </c>
      <c r="T49" s="16">
        <f t="shared" si="24"/>
        <v>0</v>
      </c>
      <c r="U49" s="16">
        <f>((SUMIFS($AO$10:$AO$83,$AC$10:$AC$83,$N49,$AD$10:$AD$83,U$39)*$AT$26+SUMIFS($AN$10:$AN$83,$AC$10:$AC$83,$N49,$AD$10:$AD$83,U$39)*$AT$25+SUMIFS($AM$10:$AM$83,$AC$10:$AC$83,$N49,$AD$10:$AD$83,U$39)*$AT$24+SUMIFS($AL$10:$AL$83,$AC$10:$AC$83,$N49,$AD$10:$AD$83,U$39)*$AT$23+SUMIFS($AK$10:$AK$83,$AC$10:$AC$83,$N49,$AD$10:$AD$83,U$39)*$AT$22+SUMIFS($AO$10:$AO$83,$AC$10:$AC$83,U$39,$AD$10:$AD$83,$N49)*$AT$26+SUMIFS($AN$10:$AN$83,$AC$10:$AC$83,U$39,$AD$10:$AD$83,$N49)*$AT$25+SUMIFS($AM$10:$AM$83,$AC$10:$AC$83,U$39,$AD$10:$AD$83,$N49)*$AT$24+SUMIFS($AL$10:$AL$83,$AC$10:$AC$83,U$39,$AD$10:$AD$83,$N49)*$AT$23+SUMIFS($AK$10:$AK$83,$AC$10:$AC$83,U$39,$AD$10:$AD$83,$N49)*$AT$22))</f>
        <v>0</v>
      </c>
      <c r="V49" s="16">
        <f>((SUMIFS($AO$10:$AO$83,$AC$10:$AC$83,$N49,$AD$10:$AD$83,V$39)*$AT$26+SUMIFS($AN$10:$AN$83,$AC$10:$AC$83,$N49,$AD$10:$AD$83,V$39)*$AT$25+SUMIFS($AM$10:$AM$83,$AC$10:$AC$83,$N49,$AD$10:$AD$83,V$39)*$AT$24+SUMIFS($AL$10:$AL$83,$AC$10:$AC$83,$N49,$AD$10:$AD$83,V$39)*$AT$23+SUMIFS($AK$10:$AK$83,$AC$10:$AC$83,$N49,$AD$10:$AD$83,V$39)*$AT$22+SUMIFS($AO$10:$AO$83,$AC$10:$AC$83,V$39,$AD$10:$AD$83,$N49)*$AT$26+SUMIFS($AN$10:$AN$83,$AC$10:$AC$83,V$39,$AD$10:$AD$83,$N49)*$AT$25+SUMIFS($AM$10:$AM$83,$AC$10:$AC$83,V$39,$AD$10:$AD$83,$N49)*$AT$24+SUMIFS($AL$10:$AL$83,$AC$10:$AC$83,V$39,$AD$10:$AD$83,$N49)*$AT$23+SUMIFS($AK$10:$AK$83,$AC$10:$AC$83,V$39,$AD$10:$AD$83,$N49)*$AT$22))</f>
        <v>0</v>
      </c>
      <c r="W49" s="16">
        <f>((SUMIFS($AO$10:$AO$83,$AC$10:$AC$83,$N49,$AD$10:$AD$83,W$39)*$AT$26+SUMIFS($AN$10:$AN$83,$AC$10:$AC$83,$N49,$AD$10:$AD$83,W$39)*$AT$25+SUMIFS($AM$10:$AM$83,$AC$10:$AC$83,$N49,$AD$10:$AD$83,W$39)*$AT$24+SUMIFS($AL$10:$AL$83,$AC$10:$AC$83,$N49,$AD$10:$AD$83,W$39)*$AT$23+SUMIFS($AK$10:$AK$83,$AC$10:$AC$83,$N49,$AD$10:$AD$83,W$39)*$AT$22+SUMIFS($AO$10:$AO$83,$AC$10:$AC$83,W$39,$AD$10:$AD$83,$N49)*$AT$26+SUMIFS($AN$10:$AN$83,$AC$10:$AC$83,W$39,$AD$10:$AD$83,$N49)*$AT$25+SUMIFS($AM$10:$AM$83,$AC$10:$AC$83,W$39,$AD$10:$AD$83,$N49)*$AT$24+SUMIFS($AL$10:$AL$83,$AC$10:$AC$83,W$39,$AD$10:$AD$83,$N49)*$AT$23+SUMIFS($AK$10:$AK$83,$AC$10:$AC$83,W$39,$AD$10:$AD$83,$N49)*$AT$22))</f>
        <v>0</v>
      </c>
      <c r="X49" s="16">
        <f>(SUMIFS($AO$10:$AO$83,$AC$10:$AC$83,$N49,$AD$10:$AD$83,X$39)*$AT$26+SUMIFS($AN$10:$AN$83,$AC$10:$AC$83,$N49,$AD$10:$AD$83,X$39)*$AT$25+SUMIFS($AM$10:$AM$83,$AC$10:$AC$83,$N49,$AD$10:$AD$83,X$39)*$AT$24+SUMIFS($AL$10:$AL$83,$AC$10:$AC$83,$N49,$AD$10:$AD$83,X$39)*$AT$23+SUMIFS($AK$10:$AK$83,$AC$10:$AC$83,$N49,$AD$10:$AD$83,X$39)*$AT$22)</f>
        <v>0</v>
      </c>
      <c r="Y49" s="135"/>
      <c r="Z49" s="136"/>
      <c r="AB49" s="156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8"/>
      <c r="AP49" s="158"/>
      <c r="AQ49" s="158"/>
      <c r="AR49" s="158"/>
      <c r="AS49" s="158"/>
      <c r="AT49" s="158"/>
      <c r="AU49" s="158"/>
      <c r="AV49" s="158"/>
    </row>
    <row r="50" spans="14:48" x14ac:dyDescent="0.3">
      <c r="N50" s="134" t="s">
        <v>206</v>
      </c>
      <c r="O50" s="16">
        <f t="shared" si="19"/>
        <v>0</v>
      </c>
      <c r="P50" s="16">
        <f t="shared" si="20"/>
        <v>0</v>
      </c>
      <c r="Q50" s="16">
        <f t="shared" si="21"/>
        <v>0</v>
      </c>
      <c r="R50" s="16">
        <f t="shared" si="22"/>
        <v>0</v>
      </c>
      <c r="S50" s="16">
        <f t="shared" si="23"/>
        <v>0</v>
      </c>
      <c r="T50" s="16">
        <f t="shared" si="24"/>
        <v>0</v>
      </c>
      <c r="U50" s="16">
        <f>((SUMIFS($AO$10:$AO$83,$AC$10:$AC$83,$N50,$AD$10:$AD$83,U$39)*$AT$26+SUMIFS($AN$10:$AN$83,$AC$10:$AC$83,$N50,$AD$10:$AD$83,U$39)*$AT$25+SUMIFS($AM$10:$AM$83,$AC$10:$AC$83,$N50,$AD$10:$AD$83,U$39)*$AT$24+SUMIFS($AL$10:$AL$83,$AC$10:$AC$83,$N50,$AD$10:$AD$83,U$39)*$AT$23+SUMIFS($AK$10:$AK$83,$AC$10:$AC$83,$N50,$AD$10:$AD$83,U$39)*$AT$22+SUMIFS($AO$10:$AO$83,$AC$10:$AC$83,U$39,$AD$10:$AD$83,$N50)*$AT$26+SUMIFS($AN$10:$AN$83,$AC$10:$AC$83,U$39,$AD$10:$AD$83,$N50)*$AT$25+SUMIFS($AM$10:$AM$83,$AC$10:$AC$83,U$39,$AD$10:$AD$83,$N50)*$AT$24+SUMIFS($AL$10:$AL$83,$AC$10:$AC$83,U$39,$AD$10:$AD$83,$N50)*$AT$23+SUMIFS($AK$10:$AK$83,$AC$10:$AC$83,U$39,$AD$10:$AD$83,$N50)*$AT$22))</f>
        <v>0</v>
      </c>
      <c r="V50" s="16">
        <f>((SUMIFS($AO$10:$AO$83,$AC$10:$AC$83,$N50,$AD$10:$AD$83,V$39)*$AT$26+SUMIFS($AN$10:$AN$83,$AC$10:$AC$83,$N50,$AD$10:$AD$83,V$39)*$AT$25+SUMIFS($AM$10:$AM$83,$AC$10:$AC$83,$N50,$AD$10:$AD$83,V$39)*$AT$24+SUMIFS($AL$10:$AL$83,$AC$10:$AC$83,$N50,$AD$10:$AD$83,V$39)*$AT$23+SUMIFS($AK$10:$AK$83,$AC$10:$AC$83,$N50,$AD$10:$AD$83,V$39)*$AT$22+SUMIFS($AO$10:$AO$83,$AC$10:$AC$83,V$39,$AD$10:$AD$83,$N50)*$AT$26+SUMIFS($AN$10:$AN$83,$AC$10:$AC$83,V$39,$AD$10:$AD$83,$N50)*$AT$25+SUMIFS($AM$10:$AM$83,$AC$10:$AC$83,V$39,$AD$10:$AD$83,$N50)*$AT$24+SUMIFS($AL$10:$AL$83,$AC$10:$AC$83,V$39,$AD$10:$AD$83,$N50)*$AT$23+SUMIFS($AK$10:$AK$83,$AC$10:$AC$83,V$39,$AD$10:$AD$83,$N50)*$AT$22))</f>
        <v>0</v>
      </c>
      <c r="W50" s="16">
        <f>((SUMIFS($AO$10:$AO$83,$AC$10:$AC$83,$N50,$AD$10:$AD$83,W$39)*$AT$26+SUMIFS($AN$10:$AN$83,$AC$10:$AC$83,$N50,$AD$10:$AD$83,W$39)*$AT$25+SUMIFS($AM$10:$AM$83,$AC$10:$AC$83,$N50,$AD$10:$AD$83,W$39)*$AT$24+SUMIFS($AL$10:$AL$83,$AC$10:$AC$83,$N50,$AD$10:$AD$83,W$39)*$AT$23+SUMIFS($AK$10:$AK$83,$AC$10:$AC$83,$N50,$AD$10:$AD$83,W$39)*$AT$22+SUMIFS($AO$10:$AO$83,$AC$10:$AC$83,W$39,$AD$10:$AD$83,$N50)*$AT$26+SUMIFS($AN$10:$AN$83,$AC$10:$AC$83,W$39,$AD$10:$AD$83,$N50)*$AT$25+SUMIFS($AM$10:$AM$83,$AC$10:$AC$83,W$39,$AD$10:$AD$83,$N50)*$AT$24+SUMIFS($AL$10:$AL$83,$AC$10:$AC$83,W$39,$AD$10:$AD$83,$N50)*$AT$23+SUMIFS($AK$10:$AK$83,$AC$10:$AC$83,W$39,$AD$10:$AD$83,$N50)*$AT$22))</f>
        <v>0</v>
      </c>
      <c r="X50" s="16">
        <f>((SUMIFS($AO$10:$AO$83,$AC$10:$AC$83,$N50,$AD$10:$AD$83,X$39)*$AT$26+SUMIFS($AN$10:$AN$83,$AC$10:$AC$83,$N50,$AD$10:$AD$83,X$39)*$AT$25+SUMIFS($AM$10:$AM$83,$AC$10:$AC$83,$N50,$AD$10:$AD$83,X$39)*$AT$24+SUMIFS($AL$10:$AL$83,$AC$10:$AC$83,$N50,$AD$10:$AD$83,X$39)*$AT$23+SUMIFS($AK$10:$AK$83,$AC$10:$AC$83,$N50,$AD$10:$AD$83,X$39)*$AT$22+SUMIFS($AO$10:$AO$83,$AC$10:$AC$83,X$39,$AD$10:$AD$83,$N50)*$AT$26+SUMIFS($AN$10:$AN$83,$AC$10:$AC$83,X$39,$AD$10:$AD$83,$N50)*$AT$25+SUMIFS($AM$10:$AM$83,$AC$10:$AC$83,X$39,$AD$10:$AD$83,$N50)*$AT$24+SUMIFS($AL$10:$AL$83,$AC$10:$AC$83,X$39,$AD$10:$AD$83,$N50)*$AT$23+SUMIFS($AK$10:$AK$83,$AC$10:$AC$83,X$39,$AD$10:$AD$83,$N50)*$AT$22))</f>
        <v>0</v>
      </c>
      <c r="Y50" s="16">
        <f>(SUMIFS($AO$10:$AO$83,$AC$10:$AC$83,$N50,$AD$10:$AD$83,Y$39)*$AT$26+SUMIFS($AN$10:$AN$83,$AC$10:$AC$83,$N50,$AD$10:$AD$83,Y$39)*$AT$25+SUMIFS($AM$10:$AM$83,$AC$10:$AC$83,$N50,$AD$10:$AD$83,Y$39)*$AT$24+SUMIFS($AL$10:$AL$83,$AC$10:$AC$83,$N50,$AD$10:$AD$83,Y$39)*$AT$23+SUMIFS($AK$10:$AK$83,$AC$10:$AC$83,$N50,$AD$10:$AD$83,Y$39)*$AT$22)</f>
        <v>0</v>
      </c>
      <c r="Z50" s="136"/>
      <c r="AB50" s="156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8"/>
      <c r="AP50" s="158"/>
      <c r="AQ50" s="158"/>
      <c r="AR50" s="158"/>
      <c r="AS50" s="158"/>
      <c r="AT50" s="158"/>
      <c r="AU50" s="158"/>
      <c r="AV50" s="158"/>
    </row>
    <row r="51" spans="14:48" ht="15" thickBot="1" x14ac:dyDescent="0.35">
      <c r="N51" s="137" t="s">
        <v>207</v>
      </c>
      <c r="O51" s="138">
        <f t="shared" si="19"/>
        <v>0</v>
      </c>
      <c r="P51" s="138">
        <f t="shared" si="20"/>
        <v>0</v>
      </c>
      <c r="Q51" s="138">
        <f t="shared" si="21"/>
        <v>0</v>
      </c>
      <c r="R51" s="138">
        <f t="shared" si="22"/>
        <v>0</v>
      </c>
      <c r="S51" s="138">
        <f t="shared" si="23"/>
        <v>0</v>
      </c>
      <c r="T51" s="138">
        <f t="shared" si="24"/>
        <v>0</v>
      </c>
      <c r="U51" s="138">
        <f>((SUMIFS($AO$10:$AO$83,$AC$10:$AC$83,$N51,$AD$10:$AD$83,U$39)*$AT$26+SUMIFS($AN$10:$AN$83,$AC$10:$AC$83,$N51,$AD$10:$AD$83,U$39)*$AT$25+SUMIFS($AM$10:$AM$83,$AC$10:$AC$83,$N51,$AD$10:$AD$83,U$39)*$AT$24+SUMIFS($AL$10:$AL$83,$AC$10:$AC$83,$N51,$AD$10:$AD$83,U$39)*$AT$23+SUMIFS($AK$10:$AK$83,$AC$10:$AC$83,$N51,$AD$10:$AD$83,U$39)*$AT$22+SUMIFS($AO$10:$AO$83,$AC$10:$AC$83,U$39,$AD$10:$AD$83,$N51)*$AT$26+SUMIFS($AN$10:$AN$83,$AC$10:$AC$83,U$39,$AD$10:$AD$83,$N51)*$AT$25+SUMIFS($AM$10:$AM$83,$AC$10:$AC$83,U$39,$AD$10:$AD$83,$N51)*$AT$24+SUMIFS($AL$10:$AL$83,$AC$10:$AC$83,U$39,$AD$10:$AD$83,$N51)*$AT$23+SUMIFS($AK$10:$AK$83,$AC$10:$AC$83,U$39,$AD$10:$AD$83,$N51)*$AT$22))</f>
        <v>0</v>
      </c>
      <c r="V51" s="138">
        <f>((SUMIFS($AO$10:$AO$83,$AC$10:$AC$83,$N51,$AD$10:$AD$83,V$39)*$AT$26+SUMIFS($AN$10:$AN$83,$AC$10:$AC$83,$N51,$AD$10:$AD$83,V$39)*$AT$25+SUMIFS($AM$10:$AM$83,$AC$10:$AC$83,$N51,$AD$10:$AD$83,V$39)*$AT$24+SUMIFS($AL$10:$AL$83,$AC$10:$AC$83,$N51,$AD$10:$AD$83,V$39)*$AT$23+SUMIFS($AK$10:$AK$83,$AC$10:$AC$83,$N51,$AD$10:$AD$83,V$39)*$AT$22+SUMIFS($AO$10:$AO$83,$AC$10:$AC$83,V$39,$AD$10:$AD$83,$N51)*$AT$26+SUMIFS($AN$10:$AN$83,$AC$10:$AC$83,V$39,$AD$10:$AD$83,$N51)*$AT$25+SUMIFS($AM$10:$AM$83,$AC$10:$AC$83,V$39,$AD$10:$AD$83,$N51)*$AT$24+SUMIFS($AL$10:$AL$83,$AC$10:$AC$83,V$39,$AD$10:$AD$83,$N51)*$AT$23+SUMIFS($AK$10:$AK$83,$AC$10:$AC$83,V$39,$AD$10:$AD$83,$N51)*$AT$22))</f>
        <v>0</v>
      </c>
      <c r="W51" s="138">
        <f>((SUMIFS($AO$10:$AO$83,$AC$10:$AC$83,$N51,$AD$10:$AD$83,W$39)*$AT$26+SUMIFS($AN$10:$AN$83,$AC$10:$AC$83,$N51,$AD$10:$AD$83,W$39)*$AT$25+SUMIFS($AM$10:$AM$83,$AC$10:$AC$83,$N51,$AD$10:$AD$83,W$39)*$AT$24+SUMIFS($AL$10:$AL$83,$AC$10:$AC$83,$N51,$AD$10:$AD$83,W$39)*$AT$23+SUMIFS($AK$10:$AK$83,$AC$10:$AC$83,$N51,$AD$10:$AD$83,W$39)*$AT$22+SUMIFS($AO$10:$AO$83,$AC$10:$AC$83,W$39,$AD$10:$AD$83,$N51)*$AT$26+SUMIFS($AN$10:$AN$83,$AC$10:$AC$83,W$39,$AD$10:$AD$83,$N51)*$AT$25+SUMIFS($AM$10:$AM$83,$AC$10:$AC$83,W$39,$AD$10:$AD$83,$N51)*$AT$24+SUMIFS($AL$10:$AL$83,$AC$10:$AC$83,W$39,$AD$10:$AD$83,$N51)*$AT$23+SUMIFS($AK$10:$AK$83,$AC$10:$AC$83,W$39,$AD$10:$AD$83,$N51)*$AT$22))</f>
        <v>0</v>
      </c>
      <c r="X51" s="138">
        <f>((SUMIFS($AO$10:$AO$83,$AC$10:$AC$83,$N51,$AD$10:$AD$83,X$39)*$AT$26+SUMIFS($AN$10:$AN$83,$AC$10:$AC$83,$N51,$AD$10:$AD$83,X$39)*$AT$25+SUMIFS($AM$10:$AM$83,$AC$10:$AC$83,$N51,$AD$10:$AD$83,X$39)*$AT$24+SUMIFS($AL$10:$AL$83,$AC$10:$AC$83,$N51,$AD$10:$AD$83,X$39)*$AT$23+SUMIFS($AK$10:$AK$83,$AC$10:$AC$83,$N51,$AD$10:$AD$83,X$39)*$AT$22+SUMIFS($AO$10:$AO$83,$AC$10:$AC$83,X$39,$AD$10:$AD$83,$N51)*$AT$26+SUMIFS($AN$10:$AN$83,$AC$10:$AC$83,X$39,$AD$10:$AD$83,$N51)*$AT$25+SUMIFS($AM$10:$AM$83,$AC$10:$AC$83,X$39,$AD$10:$AD$83,$N51)*$AT$24+SUMIFS($AL$10:$AL$83,$AC$10:$AC$83,X$39,$AD$10:$AD$83,$N51)*$AT$23+SUMIFS($AK$10:$AK$83,$AC$10:$AC$83,X$39,$AD$10:$AD$83,$N51)*$AT$22))</f>
        <v>0</v>
      </c>
      <c r="Y51" s="138">
        <f>((SUMIFS($AO$10:$AO$83,$AC$10:$AC$83,$N51,$AD$10:$AD$83,Y$39)*$AT$26+SUMIFS($AN$10:$AN$83,$AC$10:$AC$83,$N51,$AD$10:$AD$83,Y$39)*$AT$25+SUMIFS($AM$10:$AM$83,$AC$10:$AC$83,$N51,$AD$10:$AD$83,Y$39)*$AT$24+SUMIFS($AL$10:$AL$83,$AC$10:$AC$83,$N51,$AD$10:$AD$83,Y$39)*$AT$23+SUMIFS($AK$10:$AK$83,$AC$10:$AC$83,$N51,$AD$10:$AD$83,Y$39)*$AT$22+SUMIFS($AO$10:$AO$83,$AC$10:$AC$83,Y$39,$AD$10:$AD$83,$N51)*$AT$26+SUMIFS($AN$10:$AN$83,$AC$10:$AC$83,Y$39,$AD$10:$AD$83,$N51)*$AT$25+SUMIFS($AM$10:$AM$83,$AC$10:$AC$83,Y$39,$AD$10:$AD$83,$N51)*$AT$24+SUMIFS($AL$10:$AL$83,$AC$10:$AC$83,Y$39,$AD$10:$AD$83,$N51)*$AT$23+SUMIFS($AK$10:$AK$83,$AC$10:$AC$83,Y$39,$AD$10:$AD$83,$N51)*$AT$22))</f>
        <v>0</v>
      </c>
      <c r="Z51" s="139">
        <f>(SUMIFS($AO$10:$AO$83,$AC$10:$AC$83,$N51,$AD$10:$AD$83,Z$39)*$AT$26+SUMIFS($AN$10:$AN$83,$AC$10:$AC$83,$N51,$AD$10:$AD$83,Z$39)*$AT$25+SUMIFS($AM$10:$AM$83,$AC$10:$AC$83,$N51,$AD$10:$AD$83,Z$39)*$AT$24+SUMIFS($AL$10:$AL$83,$AC$10:$AC$83,$N51,$AD$10:$AD$83,Z$39)*$AT$23+SUMIFS($AK$10:$AK$83,$AC$10:$AC$83,$N51,$AD$10:$AD$83,Z$39)*$AT$22)</f>
        <v>0</v>
      </c>
      <c r="AB51" s="156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8"/>
      <c r="AP51" s="158"/>
      <c r="AQ51" s="158"/>
      <c r="AR51" s="158"/>
      <c r="AS51" s="158"/>
      <c r="AT51" s="158"/>
      <c r="AU51" s="158"/>
      <c r="AV51" s="158"/>
    </row>
    <row r="52" spans="14:48" x14ac:dyDescent="0.3">
      <c r="AB52" s="156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8"/>
      <c r="AP52" s="158"/>
      <c r="AQ52" s="158"/>
      <c r="AR52" s="158"/>
      <c r="AS52" s="158"/>
      <c r="AT52" s="158"/>
      <c r="AU52" s="158"/>
      <c r="AV52" s="158"/>
    </row>
    <row r="53" spans="14:48" x14ac:dyDescent="0.3">
      <c r="AB53" s="156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8"/>
      <c r="AP53" s="158"/>
      <c r="AQ53" s="158"/>
      <c r="AR53" s="158"/>
      <c r="AS53" s="158"/>
      <c r="AT53" s="158"/>
      <c r="AU53" s="158"/>
      <c r="AV53" s="158"/>
    </row>
    <row r="54" spans="14:48" x14ac:dyDescent="0.3">
      <c r="AB54" s="156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8"/>
      <c r="AP54" s="158"/>
      <c r="AQ54" s="158"/>
      <c r="AR54" s="158"/>
      <c r="AS54" s="158"/>
      <c r="AT54" s="158"/>
      <c r="AU54" s="158"/>
      <c r="AV54" s="158"/>
    </row>
    <row r="55" spans="14:48" x14ac:dyDescent="0.3">
      <c r="AB55" s="156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8"/>
      <c r="AP55" s="158"/>
      <c r="AQ55" s="158"/>
      <c r="AR55" s="158"/>
      <c r="AS55" s="158"/>
      <c r="AT55" s="158"/>
      <c r="AU55" s="158"/>
      <c r="AV55" s="158"/>
    </row>
    <row r="56" spans="14:48" x14ac:dyDescent="0.3">
      <c r="AB56" s="156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8"/>
      <c r="AP56" s="159"/>
      <c r="AQ56" s="159"/>
      <c r="AR56" s="159"/>
      <c r="AS56" s="159"/>
      <c r="AT56" s="159"/>
      <c r="AU56" s="159"/>
      <c r="AV56" s="159"/>
    </row>
    <row r="57" spans="14:48" x14ac:dyDescent="0.3">
      <c r="AB57" s="156"/>
      <c r="AC57" s="157"/>
      <c r="AD57" s="157"/>
      <c r="AE57" s="157"/>
      <c r="AF57" s="157"/>
      <c r="AG57" s="157"/>
      <c r="AH57" s="157"/>
      <c r="AI57" s="157"/>
      <c r="AJ57" s="157"/>
      <c r="AK57" s="157"/>
      <c r="AL57" s="157"/>
      <c r="AM57" s="157"/>
      <c r="AN57" s="157"/>
      <c r="AO57" s="158"/>
      <c r="AP57" s="158"/>
      <c r="AQ57" s="158"/>
      <c r="AR57" s="158"/>
      <c r="AS57" s="158"/>
      <c r="AT57" s="158"/>
      <c r="AU57" s="158"/>
      <c r="AV57" s="158"/>
    </row>
    <row r="58" spans="14:48" x14ac:dyDescent="0.3">
      <c r="AB58" s="156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8"/>
      <c r="AP58" s="158"/>
      <c r="AQ58" s="158"/>
      <c r="AR58" s="158"/>
      <c r="AS58" s="158"/>
      <c r="AT58" s="158"/>
      <c r="AU58" s="158"/>
      <c r="AV58" s="158"/>
    </row>
    <row r="59" spans="14:48" x14ac:dyDescent="0.3">
      <c r="AB59" s="156"/>
      <c r="AC59" s="157"/>
      <c r="AD59" s="157"/>
      <c r="AE59" s="157"/>
      <c r="AF59" s="157"/>
      <c r="AG59" s="157"/>
      <c r="AH59" s="157"/>
      <c r="AI59" s="157"/>
      <c r="AJ59" s="157"/>
      <c r="AK59" s="157"/>
      <c r="AL59" s="157"/>
      <c r="AM59" s="157"/>
      <c r="AN59" s="157"/>
      <c r="AO59" s="158"/>
      <c r="AP59" s="158"/>
      <c r="AQ59" s="158"/>
      <c r="AR59" s="158"/>
      <c r="AS59" s="158"/>
      <c r="AT59" s="158"/>
      <c r="AU59" s="158"/>
      <c r="AV59" s="158"/>
    </row>
    <row r="60" spans="14:48" x14ac:dyDescent="0.3">
      <c r="AB60" s="156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8"/>
      <c r="AP60" s="158"/>
      <c r="AQ60" s="158"/>
      <c r="AR60" s="158"/>
      <c r="AS60" s="158"/>
      <c r="AT60" s="158"/>
      <c r="AU60" s="158"/>
      <c r="AV60" s="158"/>
    </row>
    <row r="61" spans="14:48" x14ac:dyDescent="0.3">
      <c r="AB61" s="156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8"/>
      <c r="AP61" s="158"/>
      <c r="AQ61" s="158"/>
      <c r="AR61" s="158"/>
      <c r="AS61" s="158"/>
      <c r="AT61" s="158"/>
      <c r="AU61" s="158"/>
      <c r="AV61" s="158"/>
    </row>
    <row r="62" spans="14:48" x14ac:dyDescent="0.3">
      <c r="AB62" s="156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8"/>
      <c r="AP62" s="158"/>
      <c r="AQ62" s="158"/>
      <c r="AR62" s="158"/>
      <c r="AS62" s="158"/>
      <c r="AT62" s="158"/>
      <c r="AU62" s="158"/>
      <c r="AV62" s="158"/>
    </row>
    <row r="63" spans="14:48" x14ac:dyDescent="0.3">
      <c r="AB63" s="156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8"/>
      <c r="AP63" s="158"/>
      <c r="AQ63" s="158"/>
      <c r="AR63" s="158"/>
      <c r="AS63" s="158"/>
      <c r="AT63" s="158"/>
      <c r="AU63" s="158"/>
      <c r="AV63" s="158"/>
    </row>
    <row r="64" spans="14:48" x14ac:dyDescent="0.3">
      <c r="AB64" s="156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8"/>
      <c r="AP64" s="158"/>
      <c r="AQ64" s="158"/>
      <c r="AR64" s="158"/>
      <c r="AS64" s="158"/>
      <c r="AT64" s="158"/>
      <c r="AU64" s="158"/>
      <c r="AV64" s="158"/>
    </row>
    <row r="65" spans="28:48" x14ac:dyDescent="0.3">
      <c r="AB65" s="156"/>
      <c r="AC65" s="157"/>
      <c r="AD65" s="157"/>
      <c r="AE65" s="157"/>
      <c r="AF65" s="157"/>
      <c r="AG65" s="157"/>
      <c r="AH65" s="157"/>
      <c r="AI65" s="157"/>
      <c r="AJ65" s="157"/>
      <c r="AK65" s="157"/>
      <c r="AL65" s="157"/>
      <c r="AM65" s="157"/>
      <c r="AN65" s="157"/>
      <c r="AO65" s="158"/>
      <c r="AP65" s="158"/>
      <c r="AQ65" s="158"/>
      <c r="AR65" s="158"/>
      <c r="AS65" s="158"/>
      <c r="AT65" s="158"/>
      <c r="AU65" s="158"/>
      <c r="AV65" s="158"/>
    </row>
    <row r="66" spans="28:48" x14ac:dyDescent="0.3">
      <c r="AB66" s="156"/>
      <c r="AC66" s="157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8"/>
      <c r="AP66" s="158"/>
      <c r="AQ66" s="158"/>
      <c r="AR66" s="158"/>
      <c r="AS66" s="158"/>
      <c r="AT66" s="158"/>
      <c r="AU66" s="158"/>
      <c r="AV66" s="158"/>
    </row>
    <row r="67" spans="28:48" x14ac:dyDescent="0.3">
      <c r="AB67" s="156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8"/>
      <c r="AP67" s="158"/>
      <c r="AQ67" s="158"/>
      <c r="AR67" s="158"/>
      <c r="AS67" s="158"/>
      <c r="AT67" s="158"/>
      <c r="AU67" s="158"/>
      <c r="AV67" s="158"/>
    </row>
    <row r="68" spans="28:48" x14ac:dyDescent="0.3">
      <c r="AB68" s="156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8"/>
      <c r="AP68" s="158"/>
      <c r="AQ68" s="158"/>
      <c r="AR68" s="158"/>
      <c r="AS68" s="158"/>
      <c r="AT68" s="158"/>
      <c r="AU68" s="158"/>
      <c r="AV68" s="158"/>
    </row>
    <row r="69" spans="28:48" x14ac:dyDescent="0.3">
      <c r="AB69" s="156"/>
      <c r="AC69" s="157"/>
      <c r="AD69" s="157"/>
      <c r="AE69" s="157"/>
      <c r="AF69" s="157"/>
      <c r="AG69" s="157"/>
      <c r="AH69" s="157"/>
      <c r="AI69" s="157"/>
      <c r="AJ69" s="157"/>
      <c r="AK69" s="157"/>
      <c r="AL69" s="157"/>
      <c r="AM69" s="157"/>
      <c r="AN69" s="157"/>
      <c r="AO69" s="158"/>
      <c r="AP69" s="158"/>
      <c r="AQ69" s="158"/>
      <c r="AR69" s="158"/>
      <c r="AS69" s="158"/>
      <c r="AT69" s="158"/>
      <c r="AU69" s="158"/>
      <c r="AV69" s="158"/>
    </row>
    <row r="70" spans="28:48" x14ac:dyDescent="0.3">
      <c r="AB70" s="156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8"/>
      <c r="AP70" s="158"/>
      <c r="AQ70" s="158"/>
      <c r="AR70" s="158"/>
      <c r="AS70" s="158"/>
      <c r="AT70" s="158"/>
      <c r="AU70" s="158"/>
      <c r="AV70" s="158"/>
    </row>
    <row r="71" spans="28:48" x14ac:dyDescent="0.3">
      <c r="AB71" s="156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58"/>
      <c r="AP71" s="158"/>
      <c r="AQ71" s="158"/>
      <c r="AR71" s="158"/>
      <c r="AS71" s="158"/>
      <c r="AT71" s="158"/>
      <c r="AU71" s="158"/>
      <c r="AV71" s="158"/>
    </row>
    <row r="72" spans="28:48" x14ac:dyDescent="0.3">
      <c r="AB72" s="156"/>
      <c r="AC72" s="157"/>
      <c r="AD72" s="157"/>
      <c r="AE72" s="157"/>
      <c r="AF72" s="157"/>
      <c r="AG72" s="157"/>
      <c r="AH72" s="157"/>
      <c r="AI72" s="157"/>
      <c r="AJ72" s="157"/>
      <c r="AK72" s="157"/>
      <c r="AL72" s="157"/>
      <c r="AM72" s="157"/>
      <c r="AN72" s="157"/>
      <c r="AO72" s="158"/>
      <c r="AP72" s="158"/>
      <c r="AQ72" s="158"/>
      <c r="AR72" s="158"/>
      <c r="AS72" s="158"/>
      <c r="AT72" s="158"/>
      <c r="AU72" s="158"/>
      <c r="AV72" s="158"/>
    </row>
    <row r="73" spans="28:48" x14ac:dyDescent="0.3">
      <c r="AB73" s="156"/>
      <c r="AC73" s="157"/>
      <c r="AD73" s="157"/>
      <c r="AE73" s="157"/>
      <c r="AF73" s="157"/>
      <c r="AG73" s="157"/>
      <c r="AH73" s="157"/>
      <c r="AI73" s="157"/>
      <c r="AJ73" s="157"/>
      <c r="AK73" s="157"/>
      <c r="AL73" s="157"/>
      <c r="AM73" s="157"/>
      <c r="AN73" s="157"/>
      <c r="AO73" s="158"/>
      <c r="AP73" s="158"/>
      <c r="AQ73" s="158"/>
      <c r="AR73" s="158"/>
      <c r="AS73" s="158"/>
      <c r="AT73" s="158"/>
      <c r="AU73" s="158"/>
      <c r="AV73" s="158"/>
    </row>
    <row r="74" spans="28:48" x14ac:dyDescent="0.3">
      <c r="AB74" s="156"/>
      <c r="AC74" s="157"/>
      <c r="AD74" s="157"/>
      <c r="AE74" s="157"/>
      <c r="AF74" s="157"/>
      <c r="AG74" s="157"/>
      <c r="AH74" s="157"/>
      <c r="AI74" s="157"/>
      <c r="AJ74" s="157"/>
      <c r="AK74" s="157"/>
      <c r="AL74" s="157"/>
      <c r="AM74" s="157"/>
      <c r="AN74" s="157"/>
      <c r="AO74" s="158"/>
      <c r="AP74" s="158"/>
      <c r="AQ74" s="158"/>
      <c r="AR74" s="158"/>
      <c r="AS74" s="158"/>
      <c r="AT74" s="158"/>
      <c r="AU74" s="158"/>
      <c r="AV74" s="158"/>
    </row>
    <row r="75" spans="28:48" x14ac:dyDescent="0.3">
      <c r="AB75" s="156"/>
      <c r="AC75" s="157"/>
      <c r="AD75" s="157"/>
      <c r="AE75" s="157"/>
      <c r="AF75" s="157"/>
      <c r="AG75" s="157"/>
      <c r="AH75" s="157"/>
      <c r="AI75" s="157"/>
      <c r="AJ75" s="157"/>
      <c r="AK75" s="157"/>
      <c r="AL75" s="157"/>
      <c r="AM75" s="157"/>
      <c r="AN75" s="157"/>
      <c r="AO75" s="158"/>
      <c r="AP75" s="158"/>
      <c r="AQ75" s="158"/>
      <c r="AR75" s="158"/>
      <c r="AS75" s="158"/>
      <c r="AT75" s="158"/>
      <c r="AU75" s="158"/>
      <c r="AV75" s="158"/>
    </row>
    <row r="76" spans="28:48" x14ac:dyDescent="0.3">
      <c r="AB76" s="156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  <c r="AM76" s="157"/>
      <c r="AN76" s="157"/>
      <c r="AO76" s="158"/>
      <c r="AP76" s="158"/>
      <c r="AQ76" s="158"/>
      <c r="AR76" s="158"/>
      <c r="AS76" s="158"/>
      <c r="AT76" s="158"/>
      <c r="AU76" s="158"/>
      <c r="AV76" s="158"/>
    </row>
    <row r="77" spans="28:48" x14ac:dyDescent="0.3">
      <c r="AB77" s="156"/>
      <c r="AC77" s="157"/>
      <c r="AD77" s="157"/>
      <c r="AE77" s="157"/>
      <c r="AF77" s="157"/>
      <c r="AG77" s="157"/>
      <c r="AH77" s="157"/>
      <c r="AI77" s="157"/>
      <c r="AJ77" s="157"/>
      <c r="AK77" s="157"/>
      <c r="AL77" s="157"/>
      <c r="AM77" s="157"/>
      <c r="AN77" s="157"/>
      <c r="AO77" s="158"/>
      <c r="AP77" s="158"/>
      <c r="AQ77" s="158"/>
      <c r="AR77" s="158"/>
      <c r="AS77" s="158"/>
      <c r="AT77" s="158"/>
      <c r="AU77" s="158"/>
      <c r="AV77" s="158"/>
    </row>
    <row r="78" spans="28:48" x14ac:dyDescent="0.3">
      <c r="AB78" s="156"/>
      <c r="AC78" s="157"/>
      <c r="AD78" s="157"/>
      <c r="AE78" s="157"/>
      <c r="AF78" s="157"/>
      <c r="AG78" s="157"/>
      <c r="AH78" s="157"/>
      <c r="AI78" s="157"/>
      <c r="AJ78" s="157"/>
      <c r="AK78" s="157"/>
      <c r="AL78" s="157"/>
      <c r="AM78" s="157"/>
      <c r="AN78" s="157"/>
      <c r="AO78" s="158"/>
      <c r="AP78" s="158"/>
      <c r="AQ78" s="158"/>
      <c r="AR78" s="158"/>
      <c r="AS78" s="158"/>
      <c r="AT78" s="158"/>
      <c r="AU78" s="158"/>
      <c r="AV78" s="158"/>
    </row>
    <row r="79" spans="28:48" x14ac:dyDescent="0.3">
      <c r="AB79" s="156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7"/>
      <c r="AN79" s="157"/>
      <c r="AO79" s="158"/>
      <c r="AP79" s="158"/>
      <c r="AQ79" s="158"/>
      <c r="AR79" s="158"/>
      <c r="AS79" s="158"/>
      <c r="AT79" s="158"/>
      <c r="AU79" s="158"/>
      <c r="AV79" s="158"/>
    </row>
    <row r="80" spans="28:48" x14ac:dyDescent="0.3">
      <c r="AB80" s="156"/>
      <c r="AC80" s="157"/>
      <c r="AD80" s="157"/>
      <c r="AE80" s="157"/>
      <c r="AF80" s="157"/>
      <c r="AG80" s="157"/>
      <c r="AH80" s="157"/>
      <c r="AI80" s="157"/>
      <c r="AJ80" s="157"/>
      <c r="AK80" s="157"/>
      <c r="AL80" s="157"/>
      <c r="AM80" s="157"/>
      <c r="AN80" s="157"/>
      <c r="AO80" s="158"/>
      <c r="AP80" s="158"/>
      <c r="AQ80" s="158"/>
      <c r="AR80" s="158"/>
      <c r="AS80" s="158"/>
      <c r="AT80" s="158"/>
      <c r="AU80" s="158"/>
      <c r="AV80" s="158"/>
    </row>
    <row r="81" spans="28:48" x14ac:dyDescent="0.3">
      <c r="AB81" s="156"/>
      <c r="AC81" s="157"/>
      <c r="AD81" s="157"/>
      <c r="AE81" s="157"/>
      <c r="AF81" s="157"/>
      <c r="AG81" s="157"/>
      <c r="AH81" s="157"/>
      <c r="AI81" s="157"/>
      <c r="AJ81" s="157"/>
      <c r="AK81" s="157"/>
      <c r="AL81" s="157"/>
      <c r="AM81" s="157"/>
      <c r="AN81" s="157"/>
      <c r="AO81" s="158"/>
      <c r="AP81" s="158"/>
      <c r="AQ81" s="158"/>
      <c r="AR81" s="158"/>
      <c r="AS81" s="158"/>
      <c r="AT81" s="158"/>
      <c r="AU81" s="158"/>
      <c r="AV81" s="158"/>
    </row>
    <row r="82" spans="28:48" x14ac:dyDescent="0.3">
      <c r="AB82" s="156"/>
      <c r="AC82" s="157"/>
      <c r="AD82" s="157"/>
      <c r="AE82" s="157"/>
      <c r="AF82" s="157"/>
      <c r="AG82" s="157"/>
      <c r="AH82" s="157"/>
      <c r="AI82" s="157"/>
      <c r="AJ82" s="157"/>
      <c r="AK82" s="157"/>
      <c r="AL82" s="157"/>
      <c r="AM82" s="157"/>
      <c r="AN82" s="157"/>
      <c r="AO82" s="158"/>
      <c r="AP82" s="158"/>
      <c r="AQ82" s="158"/>
      <c r="AR82" s="158"/>
      <c r="AS82" s="158"/>
      <c r="AT82" s="158"/>
      <c r="AU82" s="158"/>
      <c r="AV82" s="158"/>
    </row>
    <row r="83" spans="28:48" x14ac:dyDescent="0.3">
      <c r="AB83" s="156"/>
      <c r="AC83" s="157"/>
      <c r="AD83" s="157"/>
      <c r="AE83" s="157"/>
      <c r="AF83" s="157"/>
      <c r="AG83" s="157"/>
      <c r="AH83" s="157"/>
      <c r="AI83" s="157"/>
      <c r="AJ83" s="157"/>
      <c r="AK83" s="157"/>
      <c r="AL83" s="157"/>
      <c r="AM83" s="157"/>
      <c r="AN83" s="157"/>
      <c r="AO83" s="158"/>
      <c r="AP83" s="158"/>
      <c r="AQ83" s="158"/>
      <c r="AR83" s="158"/>
      <c r="AS83" s="158"/>
      <c r="AT83" s="158"/>
      <c r="AU83" s="158"/>
      <c r="AV83" s="158"/>
    </row>
  </sheetData>
  <sheetProtection sheet="1" objects="1" scenarios="1"/>
  <mergeCells count="16">
    <mergeCell ref="U42:Y43"/>
    <mergeCell ref="AJ8:AJ9"/>
    <mergeCell ref="AP10:AV11"/>
    <mergeCell ref="AP12:AU19"/>
    <mergeCell ref="V13:Y14"/>
    <mergeCell ref="V27:Y29"/>
    <mergeCell ref="B3:L6"/>
    <mergeCell ref="B2:L2"/>
    <mergeCell ref="H8:H9"/>
    <mergeCell ref="I8:L8"/>
    <mergeCell ref="D8:D9"/>
    <mergeCell ref="B8:B9"/>
    <mergeCell ref="C8:C9"/>
    <mergeCell ref="F8:F9"/>
    <mergeCell ref="E8:E9"/>
    <mergeCell ref="G8:G9"/>
  </mergeCells>
  <conditionalFormatting sqref="O11:Q22 R14:T22 U17:W22 X20:Z22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24">
    <cfRule type="iconSet" priority="9">
      <iconSet>
        <cfvo type="percent" val="0"/>
        <cfvo type="percent" val="33"/>
        <cfvo type="percent" val="67"/>
      </iconSet>
    </cfRule>
    <cfRule type="containsText" dxfId="92" priority="10" stopIfTrue="1" operator="containsText" text="Yes">
      <formula>NOT(ISERROR(SEARCH("Yes",W24)))</formula>
    </cfRule>
  </conditionalFormatting>
  <conditionalFormatting sqref="O26:Z26 Q28:U28 O28:P37 R29:U29 Q29:Q37 R30:Z37 O27:U27 Z27:Z29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13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27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42:Z43 Q42:T42 O40:Z41 R43:T43 Q43:Q51 O42:P51 R44:Z5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4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J10:AJ83">
    <cfRule type="cellIs" dxfId="91" priority="2" stopIfTrue="1" operator="greaterThan">
      <formula>5</formula>
    </cfRule>
    <cfRule type="cellIs" dxfId="90" priority="3" stopIfTrue="1" operator="greaterThan">
      <formula>4</formula>
    </cfRule>
  </conditionalFormatting>
  <conditionalFormatting sqref="AQ52:AV54 AQ43:AQ5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5">
    <dataValidation type="list" allowBlank="1" showInputMessage="1" showErrorMessage="1" sqref="F10:F39" xr:uid="{B75E09EE-C1EE-4976-B592-4C61C038E3EC}">
      <formula1>"Right-Angle, Head-On Left-Turn, Other"</formula1>
    </dataValidation>
    <dataValidation type="list" allowBlank="1" showInputMessage="1" showErrorMessage="1" sqref="C10:C39" xr:uid="{1288E007-9BF8-4905-B530-F3DB08483E4E}">
      <formula1>"K,A-Inj,B-Inj,C-Inj,PDO"</formula1>
    </dataValidation>
    <dataValidation type="whole" operator="greaterThanOrEqual" allowBlank="1" showInputMessage="1" showErrorMessage="1" sqref="I10:L39" xr:uid="{6353296C-299E-403C-ADA9-5AB62D36C545}">
      <formula1>0</formula1>
    </dataValidation>
    <dataValidation type="list" allowBlank="1" showInputMessage="1" showErrorMessage="1" sqref="AC10:AD83 E10:E39" xr:uid="{70EE7BC6-AF43-4712-B15A-D4DDDAE77B08}">
      <formula1>"NB,NBLT,NBRT,SB,SBLT,SBRT,WB,WBLT,WBRT,EB,EBLT,EBRT"</formula1>
    </dataValidation>
    <dataValidation type="list" allowBlank="1" showInputMessage="1" showErrorMessage="1" sqref="D10:D39" xr:uid="{C52D1A3F-5689-4311-A486-B87CCD1EACB3}">
      <formula1>"NBLT,SBLT,WBLT,EBLT"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D1:J53"/>
  <sheetViews>
    <sheetView showGridLines="0" topLeftCell="A11" zoomScaleNormal="100" workbookViewId="0">
      <selection activeCell="D47" sqref="D47:E47"/>
    </sheetView>
  </sheetViews>
  <sheetFormatPr defaultRowHeight="13.2" x14ac:dyDescent="0.25"/>
  <cols>
    <col min="3" max="3" width="10.5546875" customWidth="1"/>
    <col min="4" max="4" width="7.33203125" customWidth="1"/>
    <col min="5" max="5" width="54.33203125" customWidth="1"/>
    <col min="6" max="6" width="9.33203125" style="16" customWidth="1"/>
    <col min="7" max="7" width="22.109375" style="16" customWidth="1"/>
    <col min="8" max="8" width="29.5546875" style="16" customWidth="1"/>
  </cols>
  <sheetData>
    <row r="1" spans="4:8" ht="13.8" thickBot="1" x14ac:dyDescent="0.3"/>
    <row r="2" spans="4:8" x14ac:dyDescent="0.25">
      <c r="D2" s="284" t="s">
        <v>86</v>
      </c>
      <c r="E2" s="285"/>
      <c r="F2" s="285"/>
      <c r="G2" s="285"/>
      <c r="H2" s="286"/>
    </row>
    <row r="3" spans="4:8" x14ac:dyDescent="0.25">
      <c r="D3" s="287"/>
      <c r="E3" s="288"/>
      <c r="F3" s="288"/>
      <c r="G3" s="288"/>
      <c r="H3" s="289"/>
    </row>
    <row r="4" spans="4:8" x14ac:dyDescent="0.25">
      <c r="D4" s="300"/>
      <c r="E4" s="194"/>
      <c r="F4" s="194"/>
      <c r="G4" s="194"/>
      <c r="H4" s="301"/>
    </row>
    <row r="5" spans="4:8" ht="17.399999999999999" x14ac:dyDescent="0.3">
      <c r="D5" s="297" t="s">
        <v>74</v>
      </c>
      <c r="E5" s="298"/>
      <c r="F5" s="298"/>
      <c r="G5" s="298"/>
      <c r="H5" s="299"/>
    </row>
    <row r="6" spans="4:8" x14ac:dyDescent="0.25">
      <c r="D6" s="304"/>
      <c r="E6" s="305"/>
      <c r="F6" s="305"/>
      <c r="G6" s="305"/>
      <c r="H6" s="306"/>
    </row>
    <row r="7" spans="4:8" ht="32.4" thickBot="1" x14ac:dyDescent="0.4">
      <c r="D7" s="293" t="s">
        <v>70</v>
      </c>
      <c r="E7" s="294"/>
      <c r="F7" s="31"/>
      <c r="G7" s="47" t="s">
        <v>103</v>
      </c>
      <c r="H7" s="48" t="s">
        <v>104</v>
      </c>
    </row>
    <row r="8" spans="4:8" ht="15.6" x14ac:dyDescent="0.3">
      <c r="D8" s="242" t="s">
        <v>110</v>
      </c>
      <c r="E8" s="243"/>
      <c r="F8" s="244"/>
      <c r="G8" s="245"/>
      <c r="H8" s="246"/>
    </row>
    <row r="9" spans="4:8" ht="13.8" x14ac:dyDescent="0.3">
      <c r="D9" s="247" t="s">
        <v>112</v>
      </c>
      <c r="E9" s="248"/>
      <c r="F9" s="39"/>
      <c r="G9" s="50" t="str">
        <f>IF(F9&gt;3.9, "YES", "NO")</f>
        <v>NO</v>
      </c>
      <c r="H9" s="63" t="str">
        <f>IF(F9&lt;3.9, "YES", "N / A")</f>
        <v>YES</v>
      </c>
    </row>
    <row r="10" spans="4:8" ht="13.8" x14ac:dyDescent="0.3">
      <c r="D10" s="249" t="s">
        <v>114</v>
      </c>
      <c r="E10" s="250"/>
      <c r="F10" s="39"/>
      <c r="G10" s="302" t="e">
        <f>IF('All Veh.'!F59&gt;0.1, "N/A", IF(F10&gt;0, "Maybe consider this lane as an additional through lane", "N/A"))</f>
        <v>#DIV/0!</v>
      </c>
      <c r="H10" s="303"/>
    </row>
    <row r="11" spans="4:8" ht="13.8" x14ac:dyDescent="0.3">
      <c r="D11" s="255" t="s">
        <v>158</v>
      </c>
      <c r="E11" s="256"/>
      <c r="F11" s="39"/>
      <c r="G11" s="50" t="str">
        <f>IF(F11&gt;45, "YES", "NO")</f>
        <v>NO</v>
      </c>
      <c r="H11" s="52" t="str">
        <f>IF(F11&gt;1.9,"N / A", "N / A")</f>
        <v>N / A</v>
      </c>
    </row>
    <row r="12" spans="4:8" ht="13.8" x14ac:dyDescent="0.3">
      <c r="D12" s="249" t="s">
        <v>115</v>
      </c>
      <c r="E12" s="250"/>
      <c r="F12" s="39"/>
      <c r="G12" s="50" t="str">
        <f>IF(F12&gt;1.9, "YES", "NO")</f>
        <v>NO</v>
      </c>
      <c r="H12" s="52" t="str">
        <f>IF(F12&gt;1.9,"N / A", "N / A")</f>
        <v>N / A</v>
      </c>
    </row>
    <row r="13" spans="4:8" ht="14.4" thickBot="1" x14ac:dyDescent="0.35">
      <c r="D13" s="240" t="s">
        <v>128</v>
      </c>
      <c r="E13" s="241"/>
      <c r="F13" s="40"/>
      <c r="G13" s="53" t="str">
        <f>IF(F13&lt;(F14-0.1), "YES", "NO")</f>
        <v>NO</v>
      </c>
      <c r="H13" s="54" t="str">
        <f>IF(F13&gt;(F14-0.1), "YES", "NO")</f>
        <v>YES</v>
      </c>
    </row>
    <row r="14" spans="4:8" ht="14.4" thickBot="1" x14ac:dyDescent="0.35">
      <c r="D14" s="251" t="s">
        <v>75</v>
      </c>
      <c r="E14" s="252"/>
      <c r="F14" s="38">
        <f>F11*1.47*(5+((F9+F10)*0.5))</f>
        <v>0</v>
      </c>
      <c r="G14" s="253"/>
      <c r="H14" s="254"/>
    </row>
    <row r="15" spans="4:8" ht="15.6" x14ac:dyDescent="0.3">
      <c r="D15" s="242" t="s">
        <v>111</v>
      </c>
      <c r="E15" s="243"/>
      <c r="F15" s="244"/>
      <c r="G15" s="245"/>
      <c r="H15" s="246"/>
    </row>
    <row r="16" spans="4:8" ht="13.8" x14ac:dyDescent="0.3">
      <c r="D16" s="247" t="s">
        <v>113</v>
      </c>
      <c r="E16" s="248"/>
      <c r="F16" s="39"/>
      <c r="G16" s="50" t="str">
        <f>IF(F16&gt;3.9, "YES", "NO")</f>
        <v>NO</v>
      </c>
      <c r="H16" s="63" t="str">
        <f>IF(F16&lt;3.9, "YES", "N / A")</f>
        <v>YES</v>
      </c>
    </row>
    <row r="17" spans="4:10" ht="13.8" x14ac:dyDescent="0.3">
      <c r="D17" s="249" t="s">
        <v>116</v>
      </c>
      <c r="E17" s="250"/>
      <c r="F17" s="39"/>
      <c r="G17" s="302" t="e">
        <f>IF('All Veh.'!N59&gt;0.1, "N/A", IF(F10&gt;0, "Maybe consider this lane as an additional through lane", "N/A"))</f>
        <v>#DIV/0!</v>
      </c>
      <c r="H17" s="303"/>
    </row>
    <row r="18" spans="4:10" ht="13.8" x14ac:dyDescent="0.3">
      <c r="D18" s="255" t="s">
        <v>159</v>
      </c>
      <c r="E18" s="256"/>
      <c r="F18" s="39"/>
      <c r="G18" s="50" t="str">
        <f>IF(F18&gt;45, "YES", "NO")</f>
        <v>NO</v>
      </c>
      <c r="H18" s="52" t="str">
        <f>IF(F18&gt;1.9,"N / A", "N / A")</f>
        <v>N / A</v>
      </c>
    </row>
    <row r="19" spans="4:10" ht="13.8" x14ac:dyDescent="0.3">
      <c r="D19" s="249" t="s">
        <v>117</v>
      </c>
      <c r="E19" s="250"/>
      <c r="F19" s="39"/>
      <c r="G19" s="50" t="str">
        <f>IF(F19&gt;1.9, "YES", "NO")</f>
        <v>NO</v>
      </c>
      <c r="H19" s="52" t="str">
        <f>IF(F19&gt;1.9,"N / A", "N / A")</f>
        <v>N / A</v>
      </c>
    </row>
    <row r="20" spans="4:10" ht="14.4" thickBot="1" x14ac:dyDescent="0.35">
      <c r="D20" s="240" t="s">
        <v>129</v>
      </c>
      <c r="E20" s="241"/>
      <c r="F20" s="40"/>
      <c r="G20" s="53" t="str">
        <f>IF(F20&lt;(F21-0.1), "YES", "NO")</f>
        <v>NO</v>
      </c>
      <c r="H20" s="54" t="str">
        <f>IF(F20&gt;(F21-0.1), "YES", "NO")</f>
        <v>YES</v>
      </c>
    </row>
    <row r="21" spans="4:10" ht="14.4" thickBot="1" x14ac:dyDescent="0.35">
      <c r="D21" s="251" t="s">
        <v>75</v>
      </c>
      <c r="E21" s="252"/>
      <c r="F21" s="38">
        <f>F18*1.47*(5+(F16+F17)*0.5)</f>
        <v>0</v>
      </c>
      <c r="G21" s="253"/>
      <c r="H21" s="254"/>
    </row>
    <row r="22" spans="4:10" ht="14.4" thickBot="1" x14ac:dyDescent="0.35">
      <c r="D22" s="290"/>
      <c r="E22" s="291"/>
      <c r="F22" s="291"/>
      <c r="G22" s="291"/>
      <c r="H22" s="292"/>
    </row>
    <row r="23" spans="4:10" ht="18" x14ac:dyDescent="0.35">
      <c r="D23" s="266" t="s">
        <v>71</v>
      </c>
      <c r="E23" s="267"/>
      <c r="F23" s="244"/>
      <c r="G23" s="245"/>
      <c r="H23" s="246"/>
    </row>
    <row r="24" spans="4:10" ht="13.8" x14ac:dyDescent="0.3">
      <c r="D24" s="295" t="s">
        <v>90</v>
      </c>
      <c r="E24" s="296"/>
      <c r="F24" s="51">
        <f>'All Veh.'!AH58</f>
        <v>0</v>
      </c>
      <c r="G24" s="269" t="str">
        <f>IF(F24&gt;90, "YES", "NO")</f>
        <v>NO</v>
      </c>
      <c r="H24" s="270"/>
    </row>
    <row r="25" spans="4:10" ht="13.8" x14ac:dyDescent="0.3">
      <c r="D25" s="295" t="s">
        <v>91</v>
      </c>
      <c r="E25" s="296"/>
      <c r="F25" s="51">
        <f>'All Veh.'!Z58</f>
        <v>0</v>
      </c>
      <c r="G25" s="271" t="str">
        <f>IF(F25&gt;90, "YES", "NO")</f>
        <v>NO</v>
      </c>
      <c r="H25" s="272"/>
      <c r="J25" s="60"/>
    </row>
    <row r="26" spans="4:10" ht="13.8" x14ac:dyDescent="0.3">
      <c r="D26" s="255" t="s">
        <v>132</v>
      </c>
      <c r="E26" s="256"/>
      <c r="F26" s="51">
        <f>'All Veh.'!AM58</f>
        <v>0</v>
      </c>
      <c r="G26" s="50" t="str">
        <f>IF(AND(F$9=1,F26&gt;150000),"YES",IF(AND(F$9&gt;1.9,F26&gt;300000),"YES","NO"))</f>
        <v>NO</v>
      </c>
      <c r="H26" s="55" t="str">
        <f>IF(AND(F$9=1,F26&gt;50000),"YES",IF(AND(F$9&gt;1.9,F26&gt;100000),"YES","NO"))</f>
        <v>NO</v>
      </c>
    </row>
    <row r="27" spans="4:10" ht="14.4" thickBot="1" x14ac:dyDescent="0.35">
      <c r="D27" s="240" t="s">
        <v>133</v>
      </c>
      <c r="E27" s="241"/>
      <c r="F27" s="53">
        <f>'All Veh.'!AP58</f>
        <v>0</v>
      </c>
      <c r="G27" s="53" t="str">
        <f>IF(AND(F$16=1,F27&gt;150000),"YES",IF(AND(F$16&gt;1.9,F27&gt;300000),"YES","NO"))</f>
        <v>NO</v>
      </c>
      <c r="H27" s="59" t="str">
        <f>IF(AND(F$16=1,F27&gt;50000),"YES",IF(AND(F$16&gt;1.9,F27&gt;100000),"YES","NO"))</f>
        <v>NO</v>
      </c>
    </row>
    <row r="28" spans="4:10" ht="14.4" thickBot="1" x14ac:dyDescent="0.35">
      <c r="D28" s="260"/>
      <c r="E28" s="261"/>
      <c r="F28" s="261"/>
      <c r="G28" s="261"/>
      <c r="H28" s="262"/>
    </row>
    <row r="29" spans="4:10" ht="18" x14ac:dyDescent="0.35">
      <c r="D29" s="266" t="s">
        <v>72</v>
      </c>
      <c r="E29" s="267"/>
      <c r="F29" s="244"/>
      <c r="G29" s="245"/>
      <c r="H29" s="246"/>
    </row>
    <row r="30" spans="4:10" ht="13.8" x14ac:dyDescent="0.3">
      <c r="D30" s="249" t="s">
        <v>233</v>
      </c>
      <c r="E30" s="283"/>
      <c r="F30" s="257" t="s">
        <v>155</v>
      </c>
      <c r="G30" s="258"/>
      <c r="H30" s="259"/>
    </row>
    <row r="31" spans="4:10" ht="13.8" x14ac:dyDescent="0.3">
      <c r="D31" s="249" t="s">
        <v>190</v>
      </c>
      <c r="E31" s="250"/>
      <c r="F31" s="318" t="str">
        <f>IF('Crash Graphs'!Q67&gt;'Crash Graphs'!G67,"Westbound","Eastbound")</f>
        <v>Eastbound</v>
      </c>
      <c r="G31" s="319"/>
      <c r="H31" s="320"/>
    </row>
    <row r="32" spans="4:10" ht="13.8" x14ac:dyDescent="0.3">
      <c r="D32" s="321" t="s">
        <v>73</v>
      </c>
      <c r="E32" s="32" t="s">
        <v>164</v>
      </c>
      <c r="F32" s="315"/>
      <c r="G32" s="316"/>
      <c r="H32" s="317"/>
    </row>
    <row r="33" spans="4:8" ht="13.8" x14ac:dyDescent="0.3">
      <c r="D33" s="322"/>
      <c r="E33" s="32" t="s">
        <v>234</v>
      </c>
      <c r="F33" s="101">
        <f>MAX('Crash Graphs'!G67,'Crash Graphs'!Q67)</f>
        <v>0</v>
      </c>
      <c r="G33" s="51" t="str">
        <f>IF(AND($F$30="YES",F$33&gt;3.9),"YES",IF(AND($F$30="NO",F$33&gt;5.9),"YES","NO"))</f>
        <v>NO</v>
      </c>
      <c r="H33" s="52" t="str">
        <f>IF(F33&gt;3.9,"YES", "NO")</f>
        <v>NO</v>
      </c>
    </row>
    <row r="34" spans="4:8" ht="13.8" x14ac:dyDescent="0.3">
      <c r="D34" s="322"/>
      <c r="E34" s="33"/>
      <c r="F34" s="308"/>
      <c r="G34" s="309"/>
      <c r="H34" s="314"/>
    </row>
    <row r="35" spans="4:8" ht="13.8" x14ac:dyDescent="0.3">
      <c r="D35" s="322"/>
      <c r="E35" s="32" t="s">
        <v>165</v>
      </c>
      <c r="F35" s="311"/>
      <c r="G35" s="312"/>
      <c r="H35" s="313"/>
    </row>
    <row r="36" spans="4:8" ht="13.8" x14ac:dyDescent="0.3">
      <c r="D36" s="322"/>
      <c r="E36" s="32" t="s">
        <v>234</v>
      </c>
      <c r="F36" s="101">
        <f>MAX('Crash Graphs'!G90,'Crash Graphs'!Q90)</f>
        <v>0</v>
      </c>
      <c r="G36" s="51" t="str">
        <f>IF(AND($F$30="YES",F36&gt;5.9),"YES",IF(AND($F$30="NO",F36&gt;10.9),"YES","NO"))</f>
        <v>NO</v>
      </c>
      <c r="H36" s="52" t="str">
        <f>IF(F36&gt;5.9,"YES", "NO")</f>
        <v>NO</v>
      </c>
    </row>
    <row r="37" spans="4:8" ht="13.8" x14ac:dyDescent="0.3">
      <c r="D37" s="263"/>
      <c r="E37" s="264"/>
      <c r="F37" s="264"/>
      <c r="G37" s="264"/>
      <c r="H37" s="265"/>
    </row>
    <row r="38" spans="4:8" ht="13.8" x14ac:dyDescent="0.3">
      <c r="D38" s="307" t="s">
        <v>102</v>
      </c>
      <c r="E38" s="32" t="s">
        <v>164</v>
      </c>
      <c r="F38" s="315"/>
      <c r="G38" s="316"/>
      <c r="H38" s="317"/>
    </row>
    <row r="39" spans="4:8" ht="13.8" x14ac:dyDescent="0.3">
      <c r="D39" s="307"/>
      <c r="E39" s="32" t="s">
        <v>234</v>
      </c>
      <c r="F39" s="101">
        <f>'Crash Graphs'!AA67</f>
        <v>0</v>
      </c>
      <c r="G39" s="50" t="str">
        <f>IF(AND($F$30="YES",F39&gt;5.9),"YES",IF(AND($F$30="NO",F39&gt;10.9),"YES","NO"))</f>
        <v>NO</v>
      </c>
      <c r="H39" s="49" t="str">
        <f>IF(F39&gt;5.9,"YES", "NO")</f>
        <v>NO</v>
      </c>
    </row>
    <row r="40" spans="4:8" ht="13.8" x14ac:dyDescent="0.3">
      <c r="D40" s="307"/>
      <c r="E40" s="33"/>
      <c r="F40" s="308"/>
      <c r="G40" s="309"/>
      <c r="H40" s="310"/>
    </row>
    <row r="41" spans="4:8" ht="13.8" x14ac:dyDescent="0.3">
      <c r="D41" s="307"/>
      <c r="E41" s="32" t="s">
        <v>165</v>
      </c>
      <c r="F41" s="311"/>
      <c r="G41" s="312"/>
      <c r="H41" s="313"/>
    </row>
    <row r="42" spans="4:8" ht="13.8" x14ac:dyDescent="0.3">
      <c r="D42" s="307"/>
      <c r="E42" s="32" t="s">
        <v>234</v>
      </c>
      <c r="F42" s="101">
        <f>'Crash Graphs'!AA90</f>
        <v>0</v>
      </c>
      <c r="G42" s="50" t="str">
        <f>IF(AND($F$30="YES",F42&gt;8.9),"YES",IF(AND($F$30="NO",F42&gt;17.9),"YES","NO"))</f>
        <v>NO</v>
      </c>
      <c r="H42" s="49" t="str">
        <f>IF(F42&gt;8.9,"YES", "NO")</f>
        <v>NO</v>
      </c>
    </row>
    <row r="43" spans="4:8" ht="13.8" x14ac:dyDescent="0.3">
      <c r="D43" s="260"/>
      <c r="E43" s="261"/>
      <c r="F43" s="261"/>
      <c r="G43" s="261"/>
      <c r="H43" s="262"/>
    </row>
    <row r="44" spans="4:8" ht="13.8" x14ac:dyDescent="0.3">
      <c r="D44" s="255" t="s">
        <v>235</v>
      </c>
      <c r="E44" s="256"/>
      <c r="F44" s="39"/>
      <c r="G44" s="273" t="str">
        <f>IF(AND(F$44&gt;35, F$45&gt;1.9999),"YES","NO")</f>
        <v>NO</v>
      </c>
      <c r="H44" s="274"/>
    </row>
    <row r="45" spans="4:8" ht="13.8" x14ac:dyDescent="0.3">
      <c r="D45" s="255" t="s">
        <v>106</v>
      </c>
      <c r="E45" s="256"/>
      <c r="F45" s="57">
        <f>F44/3600*F24</f>
        <v>0</v>
      </c>
      <c r="G45" s="275"/>
      <c r="H45" s="276"/>
    </row>
    <row r="46" spans="4:8" ht="13.8" x14ac:dyDescent="0.3">
      <c r="D46" s="277" t="s">
        <v>236</v>
      </c>
      <c r="E46" s="278"/>
      <c r="F46" s="56"/>
      <c r="G46" s="279" t="str">
        <f>IF(AND(F$46&gt;35, F$47&gt;1.9999),"YES","NO")</f>
        <v>NO</v>
      </c>
      <c r="H46" s="280"/>
    </row>
    <row r="47" spans="4:8" ht="14.4" thickBot="1" x14ac:dyDescent="0.35">
      <c r="D47" s="240" t="s">
        <v>107</v>
      </c>
      <c r="E47" s="241"/>
      <c r="F47" s="58">
        <f>F46/3600*F25</f>
        <v>0</v>
      </c>
      <c r="G47" s="281"/>
      <c r="H47" s="282"/>
    </row>
    <row r="49" spans="4:8" ht="12.75" customHeight="1" x14ac:dyDescent="0.25">
      <c r="D49" s="268" t="s">
        <v>105</v>
      </c>
      <c r="E49" s="268"/>
      <c r="F49" s="268"/>
      <c r="G49" s="268"/>
      <c r="H49" s="268"/>
    </row>
    <row r="50" spans="4:8" ht="12.75" customHeight="1" x14ac:dyDescent="0.25">
      <c r="D50" s="268"/>
      <c r="E50" s="268"/>
      <c r="F50" s="268"/>
      <c r="G50" s="268"/>
      <c r="H50" s="268"/>
    </row>
    <row r="51" spans="4:8" ht="12.75" customHeight="1" x14ac:dyDescent="0.25">
      <c r="D51" s="268"/>
      <c r="E51" s="268"/>
      <c r="F51" s="268"/>
      <c r="G51" s="268"/>
      <c r="H51" s="268"/>
    </row>
    <row r="52" spans="4:8" ht="12.75" customHeight="1" x14ac:dyDescent="0.25">
      <c r="D52" s="268"/>
      <c r="E52" s="268"/>
      <c r="F52" s="268"/>
      <c r="G52" s="268"/>
      <c r="H52" s="268"/>
    </row>
    <row r="53" spans="4:8" x14ac:dyDescent="0.25">
      <c r="D53" s="268"/>
      <c r="E53" s="268"/>
      <c r="F53" s="268"/>
      <c r="G53" s="268"/>
      <c r="H53" s="268"/>
    </row>
  </sheetData>
  <sheetProtection sheet="1" objects="1" scenarios="1"/>
  <mergeCells count="56">
    <mergeCell ref="D38:D42"/>
    <mergeCell ref="D25:E25"/>
    <mergeCell ref="F29:H29"/>
    <mergeCell ref="F40:H41"/>
    <mergeCell ref="F34:H35"/>
    <mergeCell ref="F38:H38"/>
    <mergeCell ref="F31:H31"/>
    <mergeCell ref="D32:D36"/>
    <mergeCell ref="F32:H32"/>
    <mergeCell ref="D2:H3"/>
    <mergeCell ref="D22:H22"/>
    <mergeCell ref="D7:E7"/>
    <mergeCell ref="G14:H14"/>
    <mergeCell ref="D24:E24"/>
    <mergeCell ref="F23:H23"/>
    <mergeCell ref="F8:H8"/>
    <mergeCell ref="D8:E8"/>
    <mergeCell ref="D13:E13"/>
    <mergeCell ref="D14:E14"/>
    <mergeCell ref="D5:H5"/>
    <mergeCell ref="D4:H4"/>
    <mergeCell ref="G10:H10"/>
    <mergeCell ref="G17:H17"/>
    <mergeCell ref="D6:H6"/>
    <mergeCell ref="D49:H53"/>
    <mergeCell ref="G24:H24"/>
    <mergeCell ref="G25:H25"/>
    <mergeCell ref="D9:E9"/>
    <mergeCell ref="D10:E10"/>
    <mergeCell ref="D12:E12"/>
    <mergeCell ref="G44:H45"/>
    <mergeCell ref="D46:E46"/>
    <mergeCell ref="G46:H47"/>
    <mergeCell ref="D27:E27"/>
    <mergeCell ref="D26:E26"/>
    <mergeCell ref="D11:E11"/>
    <mergeCell ref="D23:E23"/>
    <mergeCell ref="D31:E31"/>
    <mergeCell ref="D30:E30"/>
    <mergeCell ref="D44:E44"/>
    <mergeCell ref="D47:E47"/>
    <mergeCell ref="D15:E15"/>
    <mergeCell ref="F15:H15"/>
    <mergeCell ref="D16:E16"/>
    <mergeCell ref="D17:E17"/>
    <mergeCell ref="D19:E19"/>
    <mergeCell ref="D20:E20"/>
    <mergeCell ref="D21:E21"/>
    <mergeCell ref="G21:H21"/>
    <mergeCell ref="D18:E18"/>
    <mergeCell ref="D45:E45"/>
    <mergeCell ref="F30:H30"/>
    <mergeCell ref="D43:H43"/>
    <mergeCell ref="D37:H37"/>
    <mergeCell ref="D28:H28"/>
    <mergeCell ref="D29:E29"/>
  </mergeCells>
  <conditionalFormatting sqref="G33 G39 G42 H9 G36 G26:G27 G13:H13 G9:G12">
    <cfRule type="containsText" dxfId="89" priority="77" stopIfTrue="1" operator="containsText" text="NO">
      <formula>NOT(ISERROR(SEARCH("NO",G9)))</formula>
    </cfRule>
    <cfRule type="containsText" dxfId="88" priority="78" stopIfTrue="1" operator="containsText" text="&quot;N/A&quot;">
      <formula>NOT(ISERROR(SEARCH("""N/A""",G9)))</formula>
    </cfRule>
  </conditionalFormatting>
  <conditionalFormatting sqref="G44">
    <cfRule type="containsText" dxfId="87" priority="75" stopIfTrue="1" operator="containsText" text="no">
      <formula>NOT(ISERROR(SEARCH("no",G44)))</formula>
    </cfRule>
    <cfRule type="containsText" dxfId="86" priority="76" stopIfTrue="1" operator="containsText" text="warranted">
      <formula>NOT(ISERROR(SEARCH("warranted",G44)))</formula>
    </cfRule>
  </conditionalFormatting>
  <conditionalFormatting sqref="G14 G18:G19">
    <cfRule type="containsText" dxfId="85" priority="71" stopIfTrue="1" operator="containsText" text="NO">
      <formula>NOT(ISERROR(SEARCH("NO",G14)))</formula>
    </cfRule>
    <cfRule type="containsText" dxfId="84" priority="72" stopIfTrue="1" operator="containsText" text="Warranted">
      <formula>NOT(ISERROR(SEARCH("Warranted",G14)))</formula>
    </cfRule>
  </conditionalFormatting>
  <conditionalFormatting sqref="G27">
    <cfRule type="containsText" dxfId="83" priority="69" stopIfTrue="1" operator="containsText" text="No">
      <formula>NOT(ISERROR(SEARCH("No",G27)))</formula>
    </cfRule>
    <cfRule type="containsText" dxfId="82" priority="70" stopIfTrue="1" operator="containsText" text="Yes">
      <formula>NOT(ISERROR(SEARCH("Yes",G27)))</formula>
    </cfRule>
  </conditionalFormatting>
  <conditionalFormatting sqref="H9 G26:G27 G9:G12 G18:G19">
    <cfRule type="containsText" dxfId="81" priority="68" stopIfTrue="1" operator="containsText" text="No">
      <formula>NOT(ISERROR(SEARCH("No",G9)))</formula>
    </cfRule>
  </conditionalFormatting>
  <conditionalFormatting sqref="G33 G39 G42 G44 G36 G13:H13">
    <cfRule type="containsText" dxfId="80" priority="67" stopIfTrue="1" operator="containsText" text="No">
      <formula>NOT(ISERROR(SEARCH("No",G13)))</formula>
    </cfRule>
  </conditionalFormatting>
  <conditionalFormatting sqref="G33 G39 G42 G44 H9 G36 G26:G27 G13:H13 G9:G12 G18:G19">
    <cfRule type="containsText" dxfId="79" priority="66" stopIfTrue="1" operator="containsText" text="Yes">
      <formula>NOT(ISERROR(SEARCH("Yes",G9)))</formula>
    </cfRule>
  </conditionalFormatting>
  <conditionalFormatting sqref="H26">
    <cfRule type="containsText" dxfId="78" priority="64" stopIfTrue="1" operator="containsText" text="NO">
      <formula>NOT(ISERROR(SEARCH("NO",H26)))</formula>
    </cfRule>
    <cfRule type="containsText" dxfId="77" priority="65" stopIfTrue="1" operator="containsText" text="Warranted">
      <formula>NOT(ISERROR(SEARCH("Warranted",H26)))</formula>
    </cfRule>
  </conditionalFormatting>
  <conditionalFormatting sqref="H26">
    <cfRule type="containsText" dxfId="76" priority="63" stopIfTrue="1" operator="containsText" text="No">
      <formula>NOT(ISERROR(SEARCH("No",H26)))</formula>
    </cfRule>
  </conditionalFormatting>
  <conditionalFormatting sqref="H26">
    <cfRule type="containsText" dxfId="75" priority="62" stopIfTrue="1" operator="containsText" text="Yes">
      <formula>NOT(ISERROR(SEARCH("Yes",H26)))</formula>
    </cfRule>
  </conditionalFormatting>
  <conditionalFormatting sqref="H27">
    <cfRule type="containsText" dxfId="74" priority="60" stopIfTrue="1" operator="containsText" text="NO">
      <formula>NOT(ISERROR(SEARCH("NO",H27)))</formula>
    </cfRule>
    <cfRule type="containsText" dxfId="73" priority="61" stopIfTrue="1" operator="containsText" text="Warranted">
      <formula>NOT(ISERROR(SEARCH("Warranted",H27)))</formula>
    </cfRule>
  </conditionalFormatting>
  <conditionalFormatting sqref="H27">
    <cfRule type="containsText" dxfId="72" priority="59" stopIfTrue="1" operator="containsText" text="No">
      <formula>NOT(ISERROR(SEARCH("No",H27)))</formula>
    </cfRule>
  </conditionalFormatting>
  <conditionalFormatting sqref="H27">
    <cfRule type="containsText" dxfId="71" priority="58" stopIfTrue="1" operator="containsText" text="Yes">
      <formula>NOT(ISERROR(SEARCH("Yes",H27)))</formula>
    </cfRule>
  </conditionalFormatting>
  <conditionalFormatting sqref="H33">
    <cfRule type="containsText" dxfId="70" priority="50" stopIfTrue="1" operator="containsText" text="NO">
      <formula>NOT(ISERROR(SEARCH("NO",H33)))</formula>
    </cfRule>
    <cfRule type="containsText" dxfId="69" priority="51" stopIfTrue="1" operator="containsText" text="Warranted">
      <formula>NOT(ISERROR(SEARCH("Warranted",H33)))</formula>
    </cfRule>
  </conditionalFormatting>
  <conditionalFormatting sqref="H33">
    <cfRule type="containsText" dxfId="68" priority="48" stopIfTrue="1" operator="containsText" text="No">
      <formula>NOT(ISERROR(SEARCH("No",H33)))</formula>
    </cfRule>
    <cfRule type="containsText" dxfId="67" priority="49" stopIfTrue="1" operator="containsText" text="Yes">
      <formula>NOT(ISERROR(SEARCH("Yes",H33)))</formula>
    </cfRule>
  </conditionalFormatting>
  <conditionalFormatting sqref="H33">
    <cfRule type="containsText" dxfId="66" priority="47" stopIfTrue="1" operator="containsText" text="No">
      <formula>NOT(ISERROR(SEARCH("No",H33)))</formula>
    </cfRule>
  </conditionalFormatting>
  <conditionalFormatting sqref="H33">
    <cfRule type="containsText" dxfId="65" priority="46" stopIfTrue="1" operator="containsText" text="Yes">
      <formula>NOT(ISERROR(SEARCH("Yes",H33)))</formula>
    </cfRule>
  </conditionalFormatting>
  <conditionalFormatting sqref="H36">
    <cfRule type="containsText" dxfId="64" priority="44" stopIfTrue="1" operator="containsText" text="NO">
      <formula>NOT(ISERROR(SEARCH("NO",H36)))</formula>
    </cfRule>
    <cfRule type="containsText" dxfId="63" priority="45" stopIfTrue="1" operator="containsText" text="Warranted">
      <formula>NOT(ISERROR(SEARCH("Warranted",H36)))</formula>
    </cfRule>
  </conditionalFormatting>
  <conditionalFormatting sqref="H36">
    <cfRule type="containsText" dxfId="62" priority="43" stopIfTrue="1" operator="containsText" text="No">
      <formula>NOT(ISERROR(SEARCH("No",H36)))</formula>
    </cfRule>
  </conditionalFormatting>
  <conditionalFormatting sqref="H36">
    <cfRule type="containsText" dxfId="61" priority="42" stopIfTrue="1" operator="containsText" text="Yes">
      <formula>NOT(ISERROR(SEARCH("Yes",H36)))</formula>
    </cfRule>
  </conditionalFormatting>
  <conditionalFormatting sqref="G24:G25">
    <cfRule type="containsText" dxfId="60" priority="19" stopIfTrue="1" operator="containsText" text="No">
      <formula>NOT(ISERROR(SEARCH("No",G24)))</formula>
    </cfRule>
  </conditionalFormatting>
  <conditionalFormatting sqref="G24:G25">
    <cfRule type="containsText" dxfId="59" priority="18" stopIfTrue="1" operator="containsText" text="Yes">
      <formula>NOT(ISERROR(SEARCH("Yes",G24)))</formula>
    </cfRule>
  </conditionalFormatting>
  <conditionalFormatting sqref="G24:G25">
    <cfRule type="containsText" dxfId="58" priority="20" stopIfTrue="1" operator="containsText" text="NO">
      <formula>NOT(ISERROR(SEARCH("NO",G24)))</formula>
    </cfRule>
    <cfRule type="containsText" dxfId="57" priority="21" stopIfTrue="1" operator="containsText" text="Warranted">
      <formula>NOT(ISERROR(SEARCH("Warranted",G24)))</formula>
    </cfRule>
  </conditionalFormatting>
  <conditionalFormatting sqref="H39">
    <cfRule type="containsText" dxfId="56" priority="14" stopIfTrue="1" operator="containsText" text="NO">
      <formula>NOT(ISERROR(SEARCH("NO",H39)))</formula>
    </cfRule>
    <cfRule type="containsText" dxfId="55" priority="15" stopIfTrue="1" operator="containsText" text="YES">
      <formula>NOT(ISERROR(SEARCH("YES",H39)))</formula>
    </cfRule>
  </conditionalFormatting>
  <conditionalFormatting sqref="H42">
    <cfRule type="containsText" dxfId="54" priority="12" stopIfTrue="1" operator="containsText" text="NO">
      <formula>NOT(ISERROR(SEARCH("NO",H42)))</formula>
    </cfRule>
    <cfRule type="containsText" dxfId="53" priority="13" stopIfTrue="1" operator="containsText" text="YES">
      <formula>NOT(ISERROR(SEARCH("YES",H42)))</formula>
    </cfRule>
  </conditionalFormatting>
  <conditionalFormatting sqref="G46">
    <cfRule type="containsText" dxfId="52" priority="10" stopIfTrue="1" operator="containsText" text="no">
      <formula>NOT(ISERROR(SEARCH("no",G46)))</formula>
    </cfRule>
    <cfRule type="containsText" dxfId="51" priority="11" stopIfTrue="1" operator="containsText" text="warranted">
      <formula>NOT(ISERROR(SEARCH("warranted",G46)))</formula>
    </cfRule>
  </conditionalFormatting>
  <conditionalFormatting sqref="G46">
    <cfRule type="containsText" dxfId="50" priority="9" stopIfTrue="1" operator="containsText" text="No">
      <formula>NOT(ISERROR(SEARCH("No",G46)))</formula>
    </cfRule>
  </conditionalFormatting>
  <conditionalFormatting sqref="G46">
    <cfRule type="containsText" dxfId="49" priority="8" stopIfTrue="1" operator="containsText" text="Yes">
      <formula>NOT(ISERROR(SEARCH("Yes",G46)))</formula>
    </cfRule>
  </conditionalFormatting>
  <conditionalFormatting sqref="H16 G20:H20 G16:G17">
    <cfRule type="containsText" dxfId="48" priority="6" stopIfTrue="1" operator="containsText" text="NO">
      <formula>NOT(ISERROR(SEARCH("NO",G16)))</formula>
    </cfRule>
    <cfRule type="containsText" dxfId="47" priority="7" stopIfTrue="1" operator="containsText" text="Warranted">
      <formula>NOT(ISERROR(SEARCH("Warranted",G16)))</formula>
    </cfRule>
  </conditionalFormatting>
  <conditionalFormatting sqref="G21">
    <cfRule type="containsText" dxfId="46" priority="4" stopIfTrue="1" operator="containsText" text="NO">
      <formula>NOT(ISERROR(SEARCH("NO",G21)))</formula>
    </cfRule>
    <cfRule type="containsText" dxfId="45" priority="5" stopIfTrue="1" operator="containsText" text="Warranted">
      <formula>NOT(ISERROR(SEARCH("Warranted",G21)))</formula>
    </cfRule>
  </conditionalFormatting>
  <conditionalFormatting sqref="G16:G17 H16">
    <cfRule type="containsText" dxfId="44" priority="3" stopIfTrue="1" operator="containsText" text="No">
      <formula>NOT(ISERROR(SEARCH("No",G16)))</formula>
    </cfRule>
  </conditionalFormatting>
  <conditionalFormatting sqref="G20:H20">
    <cfRule type="containsText" dxfId="43" priority="2" stopIfTrue="1" operator="containsText" text="No">
      <formula>NOT(ISERROR(SEARCH("No",G20)))</formula>
    </cfRule>
  </conditionalFormatting>
  <conditionalFormatting sqref="H16 G20:H20 G16:G17">
    <cfRule type="containsText" dxfId="42" priority="1" stopIfTrue="1" operator="containsText" text="Yes">
      <formula>NOT(ISERROR(SEARCH("Yes",G16)))</formula>
    </cfRule>
  </conditionalFormatting>
  <dataValidations count="1">
    <dataValidation type="list" allowBlank="1" showInputMessage="1" showErrorMessage="1" sqref="F30:H30" xr:uid="{00000000-0002-0000-0600-000000000000}">
      <formula1>"YES,NO"</formula1>
    </dataValidation>
  </dataValidations>
  <hyperlinks>
    <hyperlink ref="D9:E9" r:id="rId1" tooltip="If a parking lane is used as a thru-lane during peak hours this should be counted in the total of thru lanes. " display="No. of Opposing WESTbound Thru Lanes (include combination thru lanes)" xr:uid="{00000000-0004-0000-0600-000000000000}"/>
    <hyperlink ref="D16:E16" r:id="rId2" tooltip="If a parking lane is used as a thru-lane during peak hours this should be counted in the total of thru lanes. " display="No. of Opposing EASTbound Thru Lanes (include combination thru lanes)" xr:uid="{00000000-0004-0000-0600-000001000000}"/>
    <hyperlink ref="D24:E24" r:id="rId3" tooltip="This is the highest value from the Peak Hours provided. " display="EASTbound Left Turn Vol (vph)" xr:uid="{00000000-0004-0000-0600-000002000000}"/>
    <hyperlink ref="D25:E25" r:id="rId4" tooltip="This is the highest value from the Peak Hours provided. " display="WESTbound Left Turn Vol (vph)" xr:uid="{00000000-0004-0000-0600-000003000000}"/>
    <hyperlink ref="D32:D36" r:id="rId5" tooltip="Refers to ONE APPROACH and is independent of the number of left turn lanes on the approach" display="ONE LEFT TURN MOVEMENT ONLY" xr:uid="{00000000-0004-0000-0600-000004000000}"/>
    <hyperlink ref="D38:D42" r:id="rId6" tooltip="Refers to TWO APPROACHES and is independent of the number of left turn lanes on each approach" display="TWO LEFT TURN MOVEMENTS ONLY" xr:uid="{00000000-0004-0000-0600-000005000000}"/>
    <hyperlink ref="G24:H25" r:id="rId7" tooltip="Be sure to consider signal cycle length when evaluating this threshold" display="../../../pwise/seegerw/d0418722/Be sure to consider signal cycle length when evaluating this threshold" xr:uid="{00000000-0004-0000-0600-000006000000}"/>
  </hyperlinks>
  <pageMargins left="1" right="1" top="0.5" bottom="0.5" header="0.3" footer="0.3"/>
  <pageSetup scale="56" fitToHeight="0" orientation="portrait" r:id="rId8"/>
  <drawing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D1:H53"/>
  <sheetViews>
    <sheetView showGridLines="0" topLeftCell="A17" zoomScaleNormal="100" workbookViewId="0">
      <selection activeCell="O41" sqref="O41"/>
    </sheetView>
  </sheetViews>
  <sheetFormatPr defaultRowHeight="13.2" x14ac:dyDescent="0.25"/>
  <cols>
    <col min="3" max="3" width="10.5546875" customWidth="1"/>
    <col min="4" max="4" width="7.33203125" customWidth="1"/>
    <col min="5" max="5" width="54.33203125" customWidth="1"/>
    <col min="6" max="6" width="9.109375" style="16"/>
    <col min="7" max="7" width="22.109375" style="16" customWidth="1"/>
    <col min="8" max="8" width="29.5546875" style="16" customWidth="1"/>
  </cols>
  <sheetData>
    <row r="1" spans="4:8" ht="13.8" thickBot="1" x14ac:dyDescent="0.3"/>
    <row r="2" spans="4:8" x14ac:dyDescent="0.25">
      <c r="D2" s="337" t="s">
        <v>87</v>
      </c>
      <c r="E2" s="338"/>
      <c r="F2" s="338"/>
      <c r="G2" s="338"/>
      <c r="H2" s="339"/>
    </row>
    <row r="3" spans="4:8" x14ac:dyDescent="0.25">
      <c r="D3" s="340"/>
      <c r="E3" s="341"/>
      <c r="F3" s="341"/>
      <c r="G3" s="341"/>
      <c r="H3" s="342"/>
    </row>
    <row r="4" spans="4:8" x14ac:dyDescent="0.25">
      <c r="D4" s="300"/>
      <c r="E4" s="194"/>
      <c r="F4" s="194"/>
      <c r="G4" s="194"/>
      <c r="H4" s="301"/>
    </row>
    <row r="5" spans="4:8" ht="17.399999999999999" x14ac:dyDescent="0.3">
      <c r="D5" s="297" t="s">
        <v>74</v>
      </c>
      <c r="E5" s="298"/>
      <c r="F5" s="298"/>
      <c r="G5" s="298"/>
      <c r="H5" s="299"/>
    </row>
    <row r="6" spans="4:8" x14ac:dyDescent="0.25">
      <c r="D6" s="304"/>
      <c r="E6" s="305"/>
      <c r="F6" s="305"/>
      <c r="G6" s="305"/>
      <c r="H6" s="306"/>
    </row>
    <row r="7" spans="4:8" ht="32.4" thickBot="1" x14ac:dyDescent="0.4">
      <c r="D7" s="293" t="s">
        <v>70</v>
      </c>
      <c r="E7" s="294"/>
      <c r="F7" s="21"/>
      <c r="G7" s="47" t="s">
        <v>103</v>
      </c>
      <c r="H7" s="48" t="s">
        <v>104</v>
      </c>
    </row>
    <row r="8" spans="4:8" ht="15.6" x14ac:dyDescent="0.3">
      <c r="D8" s="242" t="s">
        <v>118</v>
      </c>
      <c r="E8" s="243"/>
      <c r="F8" s="244"/>
      <c r="G8" s="245"/>
      <c r="H8" s="246"/>
    </row>
    <row r="9" spans="4:8" ht="13.8" x14ac:dyDescent="0.3">
      <c r="D9" s="247" t="s">
        <v>120</v>
      </c>
      <c r="E9" s="248"/>
      <c r="F9" s="39"/>
      <c r="G9" s="50" t="str">
        <f>IF(F9&gt;3.9, "YES", "NO")</f>
        <v>NO</v>
      </c>
      <c r="H9" s="63" t="str">
        <f>IF(F9&lt;3.9, "YES", "N / A")</f>
        <v>YES</v>
      </c>
    </row>
    <row r="10" spans="4:8" ht="13.8" x14ac:dyDescent="0.3">
      <c r="D10" s="249" t="s">
        <v>121</v>
      </c>
      <c r="E10" s="250"/>
      <c r="F10" s="39"/>
      <c r="G10" s="302" t="e">
        <f>IF('All Veh.'!B59&gt;0.1, "N/A", IF(F10&gt;0, "Maybe consider this lane as an additional through lane", "N/A"))</f>
        <v>#DIV/0!</v>
      </c>
      <c r="H10" s="303"/>
    </row>
    <row r="11" spans="4:8" ht="13.8" x14ac:dyDescent="0.3">
      <c r="D11" s="255" t="s">
        <v>157</v>
      </c>
      <c r="E11" s="256"/>
      <c r="F11" s="39"/>
      <c r="G11" s="50" t="str">
        <f>IF(F11&gt;45, "YES", "NO")</f>
        <v>NO</v>
      </c>
      <c r="H11" s="52" t="str">
        <f>IF(F11&gt;1.9,"N / A", "N / A")</f>
        <v>N / A</v>
      </c>
    </row>
    <row r="12" spans="4:8" ht="13.8" x14ac:dyDescent="0.3">
      <c r="D12" s="249" t="s">
        <v>123</v>
      </c>
      <c r="E12" s="250"/>
      <c r="F12" s="39"/>
      <c r="G12" s="50" t="str">
        <f>IF(F12&gt;1.9, "YES", "NO")</f>
        <v>NO</v>
      </c>
      <c r="H12" s="52" t="str">
        <f>IF(F12&gt;1.9,"N / A", "N / A")</f>
        <v>N / A</v>
      </c>
    </row>
    <row r="13" spans="4:8" ht="14.4" thickBot="1" x14ac:dyDescent="0.35">
      <c r="D13" s="240" t="s">
        <v>126</v>
      </c>
      <c r="E13" s="241"/>
      <c r="F13" s="40"/>
      <c r="G13" s="53" t="str">
        <f>IF(F13&lt;(F14-0.1), "YES", "NO")</f>
        <v>NO</v>
      </c>
      <c r="H13" s="54" t="str">
        <f>IF(F13&gt;(F14-0.1), "YES", "NO")</f>
        <v>YES</v>
      </c>
    </row>
    <row r="14" spans="4:8" ht="14.4" thickBot="1" x14ac:dyDescent="0.35">
      <c r="D14" s="251" t="s">
        <v>75</v>
      </c>
      <c r="E14" s="252"/>
      <c r="F14" s="38">
        <f>F11*1.47*(5+((F9+F10)*0.5))</f>
        <v>0</v>
      </c>
      <c r="G14" s="335"/>
      <c r="H14" s="336"/>
    </row>
    <row r="15" spans="4:8" ht="15.6" x14ac:dyDescent="0.3">
      <c r="D15" s="242" t="s">
        <v>119</v>
      </c>
      <c r="E15" s="243"/>
      <c r="F15" s="244"/>
      <c r="G15" s="245"/>
      <c r="H15" s="246"/>
    </row>
    <row r="16" spans="4:8" ht="13.8" x14ac:dyDescent="0.3">
      <c r="D16" s="247" t="s">
        <v>124</v>
      </c>
      <c r="E16" s="248"/>
      <c r="F16" s="39"/>
      <c r="G16" s="50" t="str">
        <f>IF(F16&gt;3.9, "YES", "NO")</f>
        <v>NO</v>
      </c>
      <c r="H16" s="63" t="str">
        <f>IF(F16&lt;3.9, "YES", "N / A")</f>
        <v>YES</v>
      </c>
    </row>
    <row r="17" spans="4:8" ht="13.8" x14ac:dyDescent="0.3">
      <c r="D17" s="249" t="s">
        <v>125</v>
      </c>
      <c r="E17" s="250"/>
      <c r="F17" s="39"/>
      <c r="G17" s="302" t="e">
        <f>IF('All Veh.'!J59&gt;0.1, "N/A", IF(F10&gt;0, "Maybe consider this lane as an additional through lane", "N/A"))</f>
        <v>#DIV/0!</v>
      </c>
      <c r="H17" s="303"/>
    </row>
    <row r="18" spans="4:8" ht="13.8" x14ac:dyDescent="0.3">
      <c r="D18" s="255" t="s">
        <v>156</v>
      </c>
      <c r="E18" s="256"/>
      <c r="F18" s="39"/>
      <c r="G18" s="50" t="str">
        <f>IF(F18&gt;45, "YES", "NO")</f>
        <v>NO</v>
      </c>
      <c r="H18" s="52" t="str">
        <f>IF(F18&gt;1.9,"N / A", "N / A")</f>
        <v>N / A</v>
      </c>
    </row>
    <row r="19" spans="4:8" ht="13.8" x14ac:dyDescent="0.3">
      <c r="D19" s="249" t="s">
        <v>122</v>
      </c>
      <c r="E19" s="250"/>
      <c r="F19" s="39"/>
      <c r="G19" s="50" t="str">
        <f>IF(F19&gt;1.9, "YES", "NO")</f>
        <v>NO</v>
      </c>
      <c r="H19" s="52" t="str">
        <f>IF(F19&gt;1.9,"N / A", "N / A")</f>
        <v>N / A</v>
      </c>
    </row>
    <row r="20" spans="4:8" ht="14.4" thickBot="1" x14ac:dyDescent="0.35">
      <c r="D20" s="240" t="s">
        <v>127</v>
      </c>
      <c r="E20" s="241"/>
      <c r="F20" s="40"/>
      <c r="G20" s="53" t="str">
        <f>IF(F20&lt;(F21-0.1), "YES", "NO")</f>
        <v>NO</v>
      </c>
      <c r="H20" s="54" t="str">
        <f>IF(F20&gt;(F21-0.1), "YES", "NO")</f>
        <v>YES</v>
      </c>
    </row>
    <row r="21" spans="4:8" ht="14.4" thickBot="1" x14ac:dyDescent="0.35">
      <c r="D21" s="251" t="s">
        <v>75</v>
      </c>
      <c r="E21" s="252"/>
      <c r="F21" s="38">
        <f>F18*1.47*(5+(F16+F17)*0.5)</f>
        <v>0</v>
      </c>
      <c r="G21" s="335"/>
      <c r="H21" s="336"/>
    </row>
    <row r="22" spans="4:8" ht="14.4" thickBot="1" x14ac:dyDescent="0.35">
      <c r="D22" s="290"/>
      <c r="E22" s="291"/>
      <c r="F22" s="291"/>
      <c r="G22" s="291"/>
      <c r="H22" s="292"/>
    </row>
    <row r="23" spans="4:8" ht="18" x14ac:dyDescent="0.35">
      <c r="D23" s="266" t="s">
        <v>71</v>
      </c>
      <c r="E23" s="267"/>
      <c r="F23" s="244"/>
      <c r="G23" s="245"/>
      <c r="H23" s="246"/>
    </row>
    <row r="24" spans="4:8" ht="13.8" x14ac:dyDescent="0.3">
      <c r="D24" s="333" t="s">
        <v>88</v>
      </c>
      <c r="E24" s="334"/>
      <c r="F24" s="51">
        <f>'All Veh.'!AD58</f>
        <v>0</v>
      </c>
      <c r="G24" s="327" t="str">
        <f>IF($F24&gt;90,"YES", "NO")</f>
        <v>NO</v>
      </c>
      <c r="H24" s="328"/>
    </row>
    <row r="25" spans="4:8" ht="13.8" x14ac:dyDescent="0.3">
      <c r="D25" s="295" t="s">
        <v>89</v>
      </c>
      <c r="E25" s="296"/>
      <c r="F25" s="51">
        <f>'All Veh.'!V58</f>
        <v>0</v>
      </c>
      <c r="G25" s="327" t="str">
        <f>IF($F25&gt;90,"YES", "NO")</f>
        <v>NO</v>
      </c>
      <c r="H25" s="328"/>
    </row>
    <row r="26" spans="4:8" ht="13.8" x14ac:dyDescent="0.3">
      <c r="D26" s="255" t="s">
        <v>130</v>
      </c>
      <c r="E26" s="256"/>
      <c r="F26" s="51">
        <f>'All Veh.'!AS58</f>
        <v>0</v>
      </c>
      <c r="G26" s="51" t="str">
        <f>IF(AND(F$9=1,F26&gt;150000),"YES",IF(AND(F$9&gt;1.9,F26&gt;300000),"YES","NO"))</f>
        <v>NO</v>
      </c>
      <c r="H26" s="52" t="str">
        <f>IF(AND(F$9=1,F26&gt;50000),"YES",IF(AND(F$9&gt;1.9,F26&gt;100000),"YES","NO"))</f>
        <v>NO</v>
      </c>
    </row>
    <row r="27" spans="4:8" ht="14.4" thickBot="1" x14ac:dyDescent="0.35">
      <c r="D27" s="240" t="s">
        <v>131</v>
      </c>
      <c r="E27" s="241"/>
      <c r="F27" s="53">
        <f>'All Veh.'!AV58</f>
        <v>0</v>
      </c>
      <c r="G27" s="53" t="str">
        <f>IF(AND(F$16=1,F27&gt;150000),"YES",IF(AND(F$16&gt;1.9,F27&gt;300000),"YES","NO"))</f>
        <v>NO</v>
      </c>
      <c r="H27" s="54" t="str">
        <f>IF(AND(F$16=1,F27&gt;50000),"YES",IF(AND(F$16&gt;1.9,F27&gt;100000),"YES","NO"))</f>
        <v>NO</v>
      </c>
    </row>
    <row r="28" spans="4:8" ht="14.4" thickBot="1" x14ac:dyDescent="0.35">
      <c r="D28" s="260"/>
      <c r="E28" s="261"/>
      <c r="F28" s="261"/>
      <c r="G28" s="261"/>
      <c r="H28" s="262"/>
    </row>
    <row r="29" spans="4:8" ht="18" x14ac:dyDescent="0.35">
      <c r="D29" s="266" t="s">
        <v>72</v>
      </c>
      <c r="E29" s="267"/>
      <c r="F29" s="34"/>
      <c r="G29" s="35"/>
      <c r="H29" s="36"/>
    </row>
    <row r="30" spans="4:8" ht="13.8" x14ac:dyDescent="0.3">
      <c r="D30" s="249" t="s">
        <v>233</v>
      </c>
      <c r="E30" s="283"/>
      <c r="F30" s="257" t="s">
        <v>155</v>
      </c>
      <c r="G30" s="258"/>
      <c r="H30" s="259"/>
    </row>
    <row r="31" spans="4:8" ht="13.8" x14ac:dyDescent="0.3">
      <c r="D31" s="249" t="s">
        <v>190</v>
      </c>
      <c r="E31" s="250"/>
      <c r="F31" s="318" t="str">
        <f>IF('Crash Graphs'!Q22&gt;'Crash Graphs'!G22, "Southbound", "Northbound")</f>
        <v>Northbound</v>
      </c>
      <c r="G31" s="319"/>
      <c r="H31" s="320"/>
    </row>
    <row r="32" spans="4:8" ht="12.75" customHeight="1" x14ac:dyDescent="0.3">
      <c r="D32" s="321" t="s">
        <v>73</v>
      </c>
      <c r="E32" s="32" t="s">
        <v>164</v>
      </c>
      <c r="F32" s="315"/>
      <c r="G32" s="316"/>
      <c r="H32" s="317"/>
    </row>
    <row r="33" spans="4:8" ht="13.8" x14ac:dyDescent="0.3">
      <c r="D33" s="322"/>
      <c r="E33" s="32" t="s">
        <v>234</v>
      </c>
      <c r="F33" s="101">
        <f>MAX('Crash Graphs'!G22,'Crash Graphs'!Q22)</f>
        <v>0</v>
      </c>
      <c r="G33" s="51" t="str">
        <f>IF(AND($F$30="YES",F$33&gt;3.9),"YES",IF(AND($F$30="NO",F$33&gt;5.9),"YES","NO"))</f>
        <v>NO</v>
      </c>
      <c r="H33" s="52" t="str">
        <f>IF(F33&gt;3.9,"YES", "NO")</f>
        <v>NO</v>
      </c>
    </row>
    <row r="34" spans="4:8" ht="13.8" x14ac:dyDescent="0.3">
      <c r="D34" s="322"/>
      <c r="E34" s="33"/>
      <c r="F34" s="308"/>
      <c r="G34" s="309"/>
      <c r="H34" s="314"/>
    </row>
    <row r="35" spans="4:8" ht="13.8" x14ac:dyDescent="0.3">
      <c r="D35" s="322"/>
      <c r="E35" s="32" t="s">
        <v>165</v>
      </c>
      <c r="F35" s="311"/>
      <c r="G35" s="312"/>
      <c r="H35" s="313"/>
    </row>
    <row r="36" spans="4:8" ht="13.8" x14ac:dyDescent="0.3">
      <c r="D36" s="322"/>
      <c r="E36" s="32" t="s">
        <v>234</v>
      </c>
      <c r="F36" s="101">
        <f>MAX('Crash Graphs'!G44,'Crash Graphs'!Q44)</f>
        <v>0</v>
      </c>
      <c r="G36" s="51" t="str">
        <f>IF(AND($F$30="YES",F36&gt;5.9),"YES",IF(AND($F$30="NO",F36&gt;10.9),"YES","NO"))</f>
        <v>NO</v>
      </c>
      <c r="H36" s="52" t="str">
        <f>IF(F36&gt;5.9,"YES", "NO")</f>
        <v>NO</v>
      </c>
    </row>
    <row r="37" spans="4:8" ht="13.8" x14ac:dyDescent="0.3">
      <c r="D37" s="263"/>
      <c r="E37" s="264"/>
      <c r="F37" s="264"/>
      <c r="G37" s="264"/>
      <c r="H37" s="265"/>
    </row>
    <row r="38" spans="4:8" ht="12.75" customHeight="1" x14ac:dyDescent="0.3">
      <c r="D38" s="307" t="s">
        <v>102</v>
      </c>
      <c r="E38" s="32" t="s">
        <v>164</v>
      </c>
      <c r="F38" s="315"/>
      <c r="G38" s="316"/>
      <c r="H38" s="317"/>
    </row>
    <row r="39" spans="4:8" ht="13.8" x14ac:dyDescent="0.3">
      <c r="D39" s="307"/>
      <c r="E39" s="32" t="s">
        <v>234</v>
      </c>
      <c r="F39" s="101">
        <f>'Crash Graphs'!AA22</f>
        <v>0</v>
      </c>
      <c r="G39" s="50" t="str">
        <f>IF(AND($F$30="YES",F39&gt;5.9),"YES",IF(AND($F$30="NO",F39&gt;10.9),"YES","NO"))</f>
        <v>NO</v>
      </c>
      <c r="H39" s="49" t="str">
        <f>IF(F39&gt;5.9,"YES", "NO")</f>
        <v>NO</v>
      </c>
    </row>
    <row r="40" spans="4:8" ht="13.8" x14ac:dyDescent="0.3">
      <c r="D40" s="307"/>
      <c r="E40" s="33"/>
      <c r="F40" s="308"/>
      <c r="G40" s="309"/>
      <c r="H40" s="310"/>
    </row>
    <row r="41" spans="4:8" ht="13.8" x14ac:dyDescent="0.3">
      <c r="D41" s="307"/>
      <c r="E41" s="32" t="s">
        <v>165</v>
      </c>
      <c r="F41" s="311"/>
      <c r="G41" s="312"/>
      <c r="H41" s="313"/>
    </row>
    <row r="42" spans="4:8" ht="13.8" x14ac:dyDescent="0.3">
      <c r="D42" s="307"/>
      <c r="E42" s="32" t="s">
        <v>234</v>
      </c>
      <c r="F42" s="101">
        <f>'Crash Graphs'!AA44</f>
        <v>0</v>
      </c>
      <c r="G42" s="50" t="str">
        <f>IF(AND($F$30="YES",F42&gt;8.9),"YES",IF(AND($F$30="NO",F42&gt;17.9),"YES","NO"))</f>
        <v>NO</v>
      </c>
      <c r="H42" s="49" t="str">
        <f>IF(F42&gt;8.9,"YES", "NO")</f>
        <v>NO</v>
      </c>
    </row>
    <row r="43" spans="4:8" ht="13.8" x14ac:dyDescent="0.3">
      <c r="D43" s="260"/>
      <c r="E43" s="261"/>
      <c r="F43" s="261"/>
      <c r="G43" s="261"/>
      <c r="H43" s="262"/>
    </row>
    <row r="44" spans="4:8" ht="13.8" x14ac:dyDescent="0.3">
      <c r="D44" s="255" t="s">
        <v>237</v>
      </c>
      <c r="E44" s="256"/>
      <c r="F44" s="39"/>
      <c r="G44" s="329" t="str">
        <f>IF(AND(F$44&gt;35, F$45&gt;1.9999),"YES","NO")</f>
        <v>NO</v>
      </c>
      <c r="H44" s="330"/>
    </row>
    <row r="45" spans="4:8" ht="13.8" x14ac:dyDescent="0.3">
      <c r="D45" s="255" t="s">
        <v>108</v>
      </c>
      <c r="E45" s="256"/>
      <c r="F45" s="57">
        <f>F44/3600*F24</f>
        <v>0</v>
      </c>
      <c r="G45" s="331"/>
      <c r="H45" s="332"/>
    </row>
    <row r="46" spans="4:8" ht="13.8" x14ac:dyDescent="0.3">
      <c r="D46" s="277" t="s">
        <v>238</v>
      </c>
      <c r="E46" s="278"/>
      <c r="F46" s="56"/>
      <c r="G46" s="323" t="str">
        <f>IF(AND(F$46&gt;35, F$47&gt;1.9999),"YES","NO")</f>
        <v>NO</v>
      </c>
      <c r="H46" s="324"/>
    </row>
    <row r="47" spans="4:8" ht="14.4" thickBot="1" x14ac:dyDescent="0.35">
      <c r="D47" s="240" t="s">
        <v>109</v>
      </c>
      <c r="E47" s="241"/>
      <c r="F47" s="58">
        <f>F46/3600*F25</f>
        <v>0</v>
      </c>
      <c r="G47" s="325"/>
      <c r="H47" s="326"/>
    </row>
    <row r="49" spans="4:8" x14ac:dyDescent="0.25">
      <c r="D49" s="268" t="s">
        <v>105</v>
      </c>
      <c r="E49" s="268"/>
      <c r="F49" s="268"/>
      <c r="G49" s="268"/>
      <c r="H49" s="268"/>
    </row>
    <row r="50" spans="4:8" x14ac:dyDescent="0.25">
      <c r="D50" s="268"/>
      <c r="E50" s="268"/>
      <c r="F50" s="268"/>
      <c r="G50" s="268"/>
      <c r="H50" s="268"/>
    </row>
    <row r="51" spans="4:8" x14ac:dyDescent="0.25">
      <c r="D51" s="268"/>
      <c r="E51" s="268"/>
      <c r="F51" s="268"/>
      <c r="G51" s="268"/>
      <c r="H51" s="268"/>
    </row>
    <row r="52" spans="4:8" x14ac:dyDescent="0.25">
      <c r="D52" s="268"/>
      <c r="E52" s="268"/>
      <c r="F52" s="268"/>
      <c r="G52" s="268"/>
      <c r="H52" s="268"/>
    </row>
    <row r="53" spans="4:8" x14ac:dyDescent="0.25">
      <c r="D53" s="268"/>
      <c r="E53" s="268"/>
      <c r="F53" s="268"/>
      <c r="G53" s="268"/>
      <c r="H53" s="268"/>
    </row>
  </sheetData>
  <sheetProtection sheet="1"/>
  <mergeCells count="55">
    <mergeCell ref="D45:E45"/>
    <mergeCell ref="F38:H38"/>
    <mergeCell ref="D37:H37"/>
    <mergeCell ref="D38:D42"/>
    <mergeCell ref="F40:H41"/>
    <mergeCell ref="D43:H43"/>
    <mergeCell ref="D27:E27"/>
    <mergeCell ref="D28:H28"/>
    <mergeCell ref="D29:E29"/>
    <mergeCell ref="D32:D36"/>
    <mergeCell ref="D44:E44"/>
    <mergeCell ref="F34:H35"/>
    <mergeCell ref="D8:E8"/>
    <mergeCell ref="F8:H8"/>
    <mergeCell ref="G10:H10"/>
    <mergeCell ref="D11:E11"/>
    <mergeCell ref="D14:E14"/>
    <mergeCell ref="G14:H14"/>
    <mergeCell ref="D2:H3"/>
    <mergeCell ref="D4:H4"/>
    <mergeCell ref="D5:H5"/>
    <mergeCell ref="D6:H6"/>
    <mergeCell ref="D7:E7"/>
    <mergeCell ref="D49:H53"/>
    <mergeCell ref="G24:H24"/>
    <mergeCell ref="G25:H25"/>
    <mergeCell ref="D9:E9"/>
    <mergeCell ref="D10:E10"/>
    <mergeCell ref="D12:E12"/>
    <mergeCell ref="G44:H45"/>
    <mergeCell ref="D31:E31"/>
    <mergeCell ref="F31:H31"/>
    <mergeCell ref="F32:H32"/>
    <mergeCell ref="D13:E13"/>
    <mergeCell ref="D24:E24"/>
    <mergeCell ref="D25:E25"/>
    <mergeCell ref="G21:H21"/>
    <mergeCell ref="D18:E18"/>
    <mergeCell ref="G17:H17"/>
    <mergeCell ref="D47:E47"/>
    <mergeCell ref="D15:E15"/>
    <mergeCell ref="F15:H15"/>
    <mergeCell ref="D16:E16"/>
    <mergeCell ref="D17:E17"/>
    <mergeCell ref="D19:E19"/>
    <mergeCell ref="D20:E20"/>
    <mergeCell ref="D21:E21"/>
    <mergeCell ref="D46:E46"/>
    <mergeCell ref="G46:H47"/>
    <mergeCell ref="D30:E30"/>
    <mergeCell ref="F30:H30"/>
    <mergeCell ref="D22:H22"/>
    <mergeCell ref="D23:E23"/>
    <mergeCell ref="F23:H23"/>
    <mergeCell ref="D26:E26"/>
  </mergeCells>
  <conditionalFormatting sqref="G26:G27 G11:G12 G18:G19">
    <cfRule type="containsText" dxfId="41" priority="108" stopIfTrue="1" operator="containsText" text="NO">
      <formula>NOT(ISERROR(SEARCH("NO",G11)))</formula>
    </cfRule>
    <cfRule type="containsText" dxfId="40" priority="109" stopIfTrue="1" operator="containsText" text="Warranted">
      <formula>NOT(ISERROR(SEARCH("Warranted",G11)))</formula>
    </cfRule>
  </conditionalFormatting>
  <conditionalFormatting sqref="G48">
    <cfRule type="containsText" dxfId="39" priority="106" stopIfTrue="1" operator="containsText" text="no">
      <formula>NOT(ISERROR(SEARCH("no",G48)))</formula>
    </cfRule>
    <cfRule type="containsText" dxfId="38" priority="107" stopIfTrue="1" operator="containsText" text="warranted">
      <formula>NOT(ISERROR(SEARCH("warranted",G48)))</formula>
    </cfRule>
  </conditionalFormatting>
  <conditionalFormatting sqref="H55 H26:H27 H48">
    <cfRule type="containsText" dxfId="37" priority="105" stopIfTrue="1" operator="containsText" text="warranted">
      <formula>NOT(ISERROR(SEARCH("warranted",H26)))</formula>
    </cfRule>
  </conditionalFormatting>
  <conditionalFormatting sqref="H55 H26:H27 H48">
    <cfRule type="containsText" dxfId="36" priority="104" stopIfTrue="1" operator="containsText" text="no">
      <formula>NOT(ISERROR(SEARCH("no",H26)))</formula>
    </cfRule>
  </conditionalFormatting>
  <conditionalFormatting sqref="G26:H27 G44 G11:G12 G18:G19">
    <cfRule type="containsText" dxfId="35" priority="95" stopIfTrue="1" operator="containsText" text="No">
      <formula>NOT(ISERROR(SEARCH("No",G11)))</formula>
    </cfRule>
  </conditionalFormatting>
  <conditionalFormatting sqref="G26:H27 G44 G11:G12 G18:G19">
    <cfRule type="containsText" dxfId="34" priority="94" stopIfTrue="1" operator="containsText" text="Yes">
      <formula>NOT(ISERROR(SEARCH("Yes",G11)))</formula>
    </cfRule>
  </conditionalFormatting>
  <conditionalFormatting sqref="G24:G25">
    <cfRule type="containsText" dxfId="33" priority="88" stopIfTrue="1" operator="containsText" text="NO">
      <formula>NOT(ISERROR(SEARCH("NO",G24)))</formula>
    </cfRule>
    <cfRule type="containsText" dxfId="32" priority="89" stopIfTrue="1" operator="containsText" text="Warranted">
      <formula>NOT(ISERROR(SEARCH("Warranted",G24)))</formula>
    </cfRule>
  </conditionalFormatting>
  <conditionalFormatting sqref="G24:G25">
    <cfRule type="containsText" dxfId="31" priority="87" stopIfTrue="1" operator="containsText" text="No">
      <formula>NOT(ISERROR(SEARCH("No",G24)))</formula>
    </cfRule>
  </conditionalFormatting>
  <conditionalFormatting sqref="G24:G25">
    <cfRule type="containsText" dxfId="30" priority="86" stopIfTrue="1" operator="containsText" text="Yes">
      <formula>NOT(ISERROR(SEARCH("Yes",G24)))</formula>
    </cfRule>
  </conditionalFormatting>
  <conditionalFormatting sqref="G13:H13">
    <cfRule type="containsText" dxfId="29" priority="66" stopIfTrue="1" operator="containsText" text="No">
      <formula>NOT(ISERROR(SEARCH("No",G13)))</formula>
    </cfRule>
  </conditionalFormatting>
  <conditionalFormatting sqref="H9 G13:H13 G9:G10">
    <cfRule type="containsText" dxfId="28" priority="65" stopIfTrue="1" operator="containsText" text="Yes">
      <formula>NOT(ISERROR(SEARCH("Yes",G9)))</formula>
    </cfRule>
  </conditionalFormatting>
  <conditionalFormatting sqref="H9 G13:H13 G9:G10">
    <cfRule type="containsText" dxfId="27" priority="68" stopIfTrue="1" operator="containsText" text="NO">
      <formula>NOT(ISERROR(SEARCH("NO",G9)))</formula>
    </cfRule>
    <cfRule type="containsText" dxfId="26" priority="69" stopIfTrue="1" operator="containsText" text="Warranted">
      <formula>NOT(ISERROR(SEARCH("Warranted",G9)))</formula>
    </cfRule>
  </conditionalFormatting>
  <conditionalFormatting sqref="G9:G10 H9">
    <cfRule type="containsText" dxfId="25" priority="67" stopIfTrue="1" operator="containsText" text="No">
      <formula>NOT(ISERROR(SEARCH("No",G9)))</formula>
    </cfRule>
  </conditionalFormatting>
  <conditionalFormatting sqref="H16 G20:H20 G16:G17">
    <cfRule type="containsText" dxfId="24" priority="28" stopIfTrue="1" operator="containsText" text="NO">
      <formula>NOT(ISERROR(SEARCH("NO",G16)))</formula>
    </cfRule>
    <cfRule type="containsText" dxfId="23" priority="29" stopIfTrue="1" operator="containsText" text="Warranted">
      <formula>NOT(ISERROR(SEARCH("Warranted",G16)))</formula>
    </cfRule>
  </conditionalFormatting>
  <conditionalFormatting sqref="G16:G17 H16">
    <cfRule type="containsText" dxfId="22" priority="27" stopIfTrue="1" operator="containsText" text="No">
      <formula>NOT(ISERROR(SEARCH("No",G16)))</formula>
    </cfRule>
  </conditionalFormatting>
  <conditionalFormatting sqref="G20:H20">
    <cfRule type="containsText" dxfId="21" priority="26" stopIfTrue="1" operator="containsText" text="No">
      <formula>NOT(ISERROR(SEARCH("No",G20)))</formula>
    </cfRule>
  </conditionalFormatting>
  <conditionalFormatting sqref="H16 G20:H20 G16:G17">
    <cfRule type="containsText" dxfId="20" priority="25" stopIfTrue="1" operator="containsText" text="Yes">
      <formula>NOT(ISERROR(SEARCH("Yes",G16)))</formula>
    </cfRule>
  </conditionalFormatting>
  <conditionalFormatting sqref="G46:H47">
    <cfRule type="containsText" dxfId="19" priority="19" stopIfTrue="1" operator="containsText" text="YES">
      <formula>NOT(ISERROR(SEARCH("YES",G46)))</formula>
    </cfRule>
    <cfRule type="containsText" dxfId="18" priority="20" stopIfTrue="1" operator="containsText" text="NO">
      <formula>NOT(ISERROR(SEARCH("NO",G46)))</formula>
    </cfRule>
  </conditionalFormatting>
  <conditionalFormatting sqref="G33 G39 G42 G36">
    <cfRule type="containsText" dxfId="17" priority="17" stopIfTrue="1" operator="containsText" text="NO">
      <formula>NOT(ISERROR(SEARCH("NO",G33)))</formula>
    </cfRule>
    <cfRule type="containsText" dxfId="16" priority="18" stopIfTrue="1" operator="containsText" text="&quot;N/A&quot;">
      <formula>NOT(ISERROR(SEARCH("""N/A""",G33)))</formula>
    </cfRule>
  </conditionalFormatting>
  <conditionalFormatting sqref="G33 G39 G42 G36">
    <cfRule type="containsText" dxfId="15" priority="16" stopIfTrue="1" operator="containsText" text="No">
      <formula>NOT(ISERROR(SEARCH("No",G33)))</formula>
    </cfRule>
  </conditionalFormatting>
  <conditionalFormatting sqref="G33 G39 G42 G36">
    <cfRule type="containsText" dxfId="14" priority="15" stopIfTrue="1" operator="containsText" text="Yes">
      <formula>NOT(ISERROR(SEARCH("Yes",G33)))</formula>
    </cfRule>
  </conditionalFormatting>
  <conditionalFormatting sqref="H33">
    <cfRule type="containsText" dxfId="13" priority="13" stopIfTrue="1" operator="containsText" text="NO">
      <formula>NOT(ISERROR(SEARCH("NO",H33)))</formula>
    </cfRule>
    <cfRule type="containsText" dxfId="12" priority="14" stopIfTrue="1" operator="containsText" text="Warranted">
      <formula>NOT(ISERROR(SEARCH("Warranted",H33)))</formula>
    </cfRule>
  </conditionalFormatting>
  <conditionalFormatting sqref="H33">
    <cfRule type="containsText" dxfId="11" priority="11" stopIfTrue="1" operator="containsText" text="No">
      <formula>NOT(ISERROR(SEARCH("No",H33)))</formula>
    </cfRule>
    <cfRule type="containsText" dxfId="10" priority="12" stopIfTrue="1" operator="containsText" text="Yes">
      <formula>NOT(ISERROR(SEARCH("Yes",H33)))</formula>
    </cfRule>
  </conditionalFormatting>
  <conditionalFormatting sqref="H33">
    <cfRule type="containsText" dxfId="9" priority="10" stopIfTrue="1" operator="containsText" text="No">
      <formula>NOT(ISERROR(SEARCH("No",H33)))</formula>
    </cfRule>
  </conditionalFormatting>
  <conditionalFormatting sqref="H33">
    <cfRule type="containsText" dxfId="8" priority="9" stopIfTrue="1" operator="containsText" text="Yes">
      <formula>NOT(ISERROR(SEARCH("Yes",H33)))</formula>
    </cfRule>
  </conditionalFormatting>
  <conditionalFormatting sqref="H36">
    <cfRule type="containsText" dxfId="7" priority="7" stopIfTrue="1" operator="containsText" text="NO">
      <formula>NOT(ISERROR(SEARCH("NO",H36)))</formula>
    </cfRule>
    <cfRule type="containsText" dxfId="6" priority="8" stopIfTrue="1" operator="containsText" text="Warranted">
      <formula>NOT(ISERROR(SEARCH("Warranted",H36)))</formula>
    </cfRule>
  </conditionalFormatting>
  <conditionalFormatting sqref="H36">
    <cfRule type="containsText" dxfId="5" priority="6" stopIfTrue="1" operator="containsText" text="No">
      <formula>NOT(ISERROR(SEARCH("No",H36)))</formula>
    </cfRule>
  </conditionalFormatting>
  <conditionalFormatting sqref="H36">
    <cfRule type="containsText" dxfId="4" priority="5" stopIfTrue="1" operator="containsText" text="Yes">
      <formula>NOT(ISERROR(SEARCH("Yes",H36)))</formula>
    </cfRule>
  </conditionalFormatting>
  <conditionalFormatting sqref="H39">
    <cfRule type="containsText" dxfId="3" priority="3" stopIfTrue="1" operator="containsText" text="NO">
      <formula>NOT(ISERROR(SEARCH("NO",H39)))</formula>
    </cfRule>
    <cfRule type="containsText" dxfId="2" priority="4" stopIfTrue="1" operator="containsText" text="YES">
      <formula>NOT(ISERROR(SEARCH("YES",H39)))</formula>
    </cfRule>
  </conditionalFormatting>
  <conditionalFormatting sqref="H42">
    <cfRule type="containsText" dxfId="1" priority="1" stopIfTrue="1" operator="containsText" text="NO">
      <formula>NOT(ISERROR(SEARCH("NO",H42)))</formula>
    </cfRule>
    <cfRule type="containsText" dxfId="0" priority="2" stopIfTrue="1" operator="containsText" text="YES">
      <formula>NOT(ISERROR(SEARCH("YES",H42)))</formula>
    </cfRule>
  </conditionalFormatting>
  <dataValidations count="1">
    <dataValidation type="list" allowBlank="1" showInputMessage="1" showErrorMessage="1" sqref="F30:H30" xr:uid="{00000000-0002-0000-0700-000000000000}">
      <formula1>"YES,NO"</formula1>
    </dataValidation>
  </dataValidations>
  <hyperlinks>
    <hyperlink ref="D9:E9" r:id="rId1" tooltip="If a parking lane is used as a thru-lane during peak hours this should be counted in the total of thru lanes. " display="No. of Opposing SOUTHbound Thru Lanes (include combination thru lanes)" xr:uid="{00000000-0004-0000-0700-000000000000}"/>
    <hyperlink ref="D16:E16" r:id="rId2" tooltip="If a parking lane is used as a thru-lane during peak hours this should be counted in the total of thru lanes. " display="No. of Opposing NORTHbound Thru Lanes (include combination thru lanes)" xr:uid="{00000000-0004-0000-0700-000001000000}"/>
    <hyperlink ref="D24:E24" r:id="rId3" tooltip="This is the highest value from the Peak Hours provided. " display="NORTHbound Left Turn Vol (vph)" xr:uid="{00000000-0004-0000-0700-000002000000}"/>
    <hyperlink ref="D25:E25" r:id="rId4" tooltip="This is the highest value from the Peak Hours provided. " display="SOUTHbound Left Turn Vol (vph)" xr:uid="{00000000-0004-0000-0700-000003000000}"/>
    <hyperlink ref="G24:H25" r:id="rId5" tooltip="Be sure to consider signal cycle length when evaluating this threshold" display="../../../pwise/seegerw/d0418722/Be sure to consider signal cycle length when evaluating this threshold" xr:uid="{00000000-0004-0000-0700-000004000000}"/>
    <hyperlink ref="D32:D36" r:id="rId6" tooltip="Refers to ONE APPROACH and is independent of the number of left turn lanes on the approach" display="ONE LEFT TURN MOVEMENT ONLY" xr:uid="{00000000-0004-0000-0700-000005000000}"/>
    <hyperlink ref="D38:D42" r:id="rId7" tooltip="Refers to TWO APPROACHES and is independent of the number of left turn lanes on each approach" display="TWO LEFT TURN MOVEMENTS ONLY" xr:uid="{00000000-0004-0000-0700-000006000000}"/>
  </hyperlinks>
  <pageMargins left="1" right="1" top="0.5" bottom="0.5" header="0.3" footer="0.3"/>
  <pageSetup scale="56" fitToHeight="0"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Revisions</vt:lpstr>
      <vt:lpstr>Instructions</vt:lpstr>
      <vt:lpstr>CARS</vt:lpstr>
      <vt:lpstr>SINGLE UNITS</vt:lpstr>
      <vt:lpstr>SEMI&amp;BUS</vt:lpstr>
      <vt:lpstr>All Veh.</vt:lpstr>
      <vt:lpstr>CRASH INPUT</vt:lpstr>
      <vt:lpstr>East &amp; West LT</vt:lpstr>
      <vt:lpstr>North &amp; South LT</vt:lpstr>
      <vt:lpstr>Crash Graphs</vt:lpstr>
      <vt:lpstr>Calc Sheet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Warren, Lauren</dc:creator>
  <cp:lastModifiedBy>Adelman, Doug (MDOT)</cp:lastModifiedBy>
  <cp:lastPrinted>2023-06-07T13:48:28Z</cp:lastPrinted>
  <dcterms:created xsi:type="dcterms:W3CDTF">2013-01-29T14:48:50Z</dcterms:created>
  <dcterms:modified xsi:type="dcterms:W3CDTF">2023-06-26T17:29:03Z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46dfe0-534f-4c95-815c-5b1af86b9823_Enabled">
    <vt:lpwstr>true</vt:lpwstr>
  </property>
  <property fmtid="{D5CDD505-2E9C-101B-9397-08002B2CF9AE}" pid="3" name="MSIP_Label_2f46dfe0-534f-4c95-815c-5b1af86b9823_SetDate">
    <vt:lpwstr>2022-04-05T19:02:27Z</vt:lpwstr>
  </property>
  <property fmtid="{D5CDD505-2E9C-101B-9397-08002B2CF9AE}" pid="4" name="MSIP_Label_2f46dfe0-534f-4c95-815c-5b1af86b9823_Method">
    <vt:lpwstr>Privileged</vt:lpwstr>
  </property>
  <property fmtid="{D5CDD505-2E9C-101B-9397-08002B2CF9AE}" pid="5" name="MSIP_Label_2f46dfe0-534f-4c95-815c-5b1af86b9823_Name">
    <vt:lpwstr>2f46dfe0-534f-4c95-815c-5b1af86b9823</vt:lpwstr>
  </property>
  <property fmtid="{D5CDD505-2E9C-101B-9397-08002B2CF9AE}" pid="6" name="MSIP_Label_2f46dfe0-534f-4c95-815c-5b1af86b9823_SiteId">
    <vt:lpwstr>d5fb7087-3777-42ad-966a-892ef47225d1</vt:lpwstr>
  </property>
  <property fmtid="{D5CDD505-2E9C-101B-9397-08002B2CF9AE}" pid="7" name="MSIP_Label_2f46dfe0-534f-4c95-815c-5b1af86b9823_ActionId">
    <vt:lpwstr>2e668a1e-72ca-4cdc-8867-9b4bda9f9f9a</vt:lpwstr>
  </property>
  <property fmtid="{D5CDD505-2E9C-101B-9397-08002B2CF9AE}" pid="8" name="MSIP_Label_2f46dfe0-534f-4c95-815c-5b1af86b9823_ContentBits">
    <vt:lpwstr>0</vt:lpwstr>
  </property>
</Properties>
</file>