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pwise\thelenb\d0902212\"/>
    </mc:Choice>
  </mc:AlternateContent>
  <xr:revisionPtr revIDLastSave="0" documentId="13_ncr:1_{6086E47D-8785-4819-B5CC-BC7B2BD3B678}" xr6:coauthVersionLast="47" xr6:coauthVersionMax="47" xr10:uidLastSave="{00000000-0000-0000-0000-000000000000}"/>
  <bookViews>
    <workbookView xWindow="2700" yWindow="2220" windowWidth="22605" windowHeight="12810" activeTab="1" xr2:uid="{2F322B62-CDDF-4EC7-80D3-8675E0DBABD3}"/>
  </bookViews>
  <sheets>
    <sheet name="Info" sheetId="6" r:id="rId1"/>
    <sheet name="Standard Plans" sheetId="1" r:id="rId2"/>
    <sheet name="CADD Output" sheetId="5" r:id="rId3"/>
  </sheets>
  <definedNames>
    <definedName name="_xlnm._FilterDatabase" localSheetId="0" hidden="1">Info!#REF!</definedName>
    <definedName name="_xlnm._FilterDatabase" localSheetId="1" hidden="1">'Standard Plans'!$A$5:$G$274</definedName>
    <definedName name="bridge" localSheetId="0">Info!#REF!</definedName>
    <definedName name="bridge" localSheetId="1">'Standard Plans'!#REF!</definedName>
    <definedName name="road" localSheetId="0">Info!#REF!</definedName>
    <definedName name="road" localSheetId="1">'Standard Plans'!#REF!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5" l="1" a="1"/>
  <c r="A2" i="5" s="1"/>
  <c r="C232" i="1" l="1"/>
  <c r="C231" i="1"/>
  <c r="C230" i="1"/>
  <c r="C229" i="1"/>
  <c r="C228" i="1"/>
  <c r="C227" i="1"/>
  <c r="C226" i="1"/>
  <c r="C225" i="1"/>
  <c r="C224" i="1"/>
  <c r="C223" i="1"/>
  <c r="C218" i="1"/>
  <c r="C213" i="1"/>
  <c r="C216" i="1"/>
  <c r="C215" i="1"/>
  <c r="C2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<sst xmlns="http://schemas.openxmlformats.org/spreadsheetml/2006/main" count="688" uniqueCount="534">
  <si>
    <t>DRAINAGE STRUCTURES</t>
  </si>
  <si>
    <t>Special Detail</t>
  </si>
  <si>
    <t>MANHOLE BASE TYPE 1</t>
  </si>
  <si>
    <t>PRECAST MANHOLE TEES</t>
  </si>
  <si>
    <t>MANHOLE BASE TYPE 2</t>
  </si>
  <si>
    <t>COVER B</t>
  </si>
  <si>
    <t>COVER C</t>
  </si>
  <si>
    <t>COVER CX</t>
  </si>
  <si>
    <t>COVER D</t>
  </si>
  <si>
    <t>COVER DX</t>
  </si>
  <si>
    <t>COVER E</t>
  </si>
  <si>
    <t>MONUMENT BOXES</t>
  </si>
  <si>
    <t>COVER G</t>
  </si>
  <si>
    <t>COVER J</t>
  </si>
  <si>
    <t>COVER K</t>
  </si>
  <si>
    <t>COVER Q</t>
  </si>
  <si>
    <t>COVER R</t>
  </si>
  <si>
    <t>COVER RX</t>
  </si>
  <si>
    <t>COVER V</t>
  </si>
  <si>
    <t>COVER W</t>
  </si>
  <si>
    <t>COVER VG</t>
  </si>
  <si>
    <t>BRIDGE APPROACH CURB &amp; GUTTER</t>
  </si>
  <si>
    <t>CONCRETE CURB AND CONCRETE CURB &amp; GUTTER</t>
  </si>
  <si>
    <t>INTEGRAL CURB AND INTEGRAL CURB &amp; GUTTER</t>
  </si>
  <si>
    <t>CONCRETE VALLEY GUTTER AND URBAN FREEWAY CURB</t>
  </si>
  <si>
    <t>CONCRETE SHOULDER GUTTER AND SPILLWAY</t>
  </si>
  <si>
    <t>ISOLATION JOINT DETAILS</t>
  </si>
  <si>
    <t>CORRUGATED CONCRETE DIVIDER</t>
  </si>
  <si>
    <t>TRANSVERSE PAVEMENT JOINTS (PLAIN CONCRETE PAVEMENT)</t>
  </si>
  <si>
    <t>LOAD TRANSFER ASSEMBLIES FOR TRANSVERSE JOINTS</t>
  </si>
  <si>
    <t>LONGITUDINAL PAVEMENT JOINTS</t>
  </si>
  <si>
    <t>TYPICAL JOINT LAYOUTS FOR CONCRETE PAVEMENT</t>
  </si>
  <si>
    <t>LOCATION OF TRANSVERSE JOINTS IN PLAIN CONCRETE PAVEMENT</t>
  </si>
  <si>
    <t>CONCRETE PAVEMENT REPAIR</t>
  </si>
  <si>
    <t>PAVED AND COBBLE DITCHES, &amp; DRAINAGE TREATMENT DETAILS</t>
  </si>
  <si>
    <t>CONCRETE BARRIER</t>
  </si>
  <si>
    <t>LIGHT STANDARD FOUNDATION (CONCRETE BARRIER, DOUBLE FACE)</t>
  </si>
  <si>
    <t>CONCRETE BARRIER, SINGLE FACE</t>
  </si>
  <si>
    <t>FILLER WALLS AT EXISTING BRIDGE PIER COLUMNS</t>
  </si>
  <si>
    <t>GUARDRAIL MEDIAN OBJECT PROTECTION</t>
  </si>
  <si>
    <t>GUARDRAIL AT BRIDGES AND EMBANKMENTS</t>
  </si>
  <si>
    <t>GUARDRAIL APPROACH TERMINAL TYPES 3B &amp; 3T</t>
  </si>
  <si>
    <t>LOW TENSION 3-CABLE BARRIER</t>
  </si>
  <si>
    <t>GUARDRAIL ANCHORAGE, MEDIAN</t>
  </si>
  <si>
    <t>GUARDRAIL OVER LOW-FILL BOX OR SLAB CULVERTS</t>
  </si>
  <si>
    <t>BUMPER &amp; PARKING RAILS AND MISC. WOOD POSTS</t>
  </si>
  <si>
    <t>CONCRETE GLARE SCREEN</t>
  </si>
  <si>
    <t>GRANULAR BLANKET, UNDERDRAINS, OUTLET ENDINGS FOR UNDERDRAINS, AND SEWER BULKHEADS</t>
  </si>
  <si>
    <t>BEDDING AND FILLING AROUND PIPE CULVERTS</t>
  </si>
  <si>
    <t>UTILITY TRENCHES</t>
  </si>
  <si>
    <t>OUTLET HEADWALLS</t>
  </si>
  <si>
    <t>PRECAST CONCRETE END SECTION FOR PIPE CULVERT</t>
  </si>
  <si>
    <t>STEEL END SECTION</t>
  </si>
  <si>
    <t>STEEL GRATES FOR END SECTIONS</t>
  </si>
  <si>
    <t>CULVERT SLOPED END SECTION</t>
  </si>
  <si>
    <t>SOIL EROSION &amp; SEDIMENTATION CONTROL MEASURES</t>
  </si>
  <si>
    <t>HIGH TENSILE EIGHT WIRE FENCE</t>
  </si>
  <si>
    <t>CHAIN LINK FENCE (USING TENSION WIRE)</t>
  </si>
  <si>
    <t>CHAIN LINK FENCE WITH WIRE ROPE</t>
  </si>
  <si>
    <t>SEEDING AND TREE PLANTING</t>
  </si>
  <si>
    <t>WOVEN WIRE FENCE</t>
  </si>
  <si>
    <t>INSTALLATION OF WOVEN WIRE FENCE (AT STRUCTURES)</t>
  </si>
  <si>
    <t>TREATMENT OF PEAT MARSHES</t>
  </si>
  <si>
    <t>GRADING CROSS-SECTIONS</t>
  </si>
  <si>
    <t>SUPERELEVATION AND PAVEMENT CROWNS</t>
  </si>
  <si>
    <t>SHOULDER AND CENTER LINE CORRUGATIONS</t>
  </si>
  <si>
    <t>TEMPORARY CROSSOVERS FOR DIVIDED ROADWAYS</t>
  </si>
  <si>
    <t>TRACK CROSSINGS</t>
  </si>
  <si>
    <t>RAILROAD CROSSING SIGNALS</t>
  </si>
  <si>
    <t>PLACEMENT OF TEMPORARY CONCRETE BARRIER</t>
  </si>
  <si>
    <t>DELINEATOR INSTALLATIONS</t>
  </si>
  <si>
    <t>BRIDGE RAILING, 2 TUBE</t>
  </si>
  <si>
    <t>BRIDGE RAILING, THRIE BEAM RETROFIT (R4 TYPE BRIDGE RAILING)</t>
  </si>
  <si>
    <t>BRIDGE RAILING, THRIE BEAM RETROFIT (OPEN PARAPET TYPE BRIDGE RAILING)</t>
  </si>
  <si>
    <t>BRIDGE RAILING, AESTHETIC PARAPET TUBE</t>
  </si>
  <si>
    <t>BRIDGE RAILING, 4 TUBE</t>
  </si>
  <si>
    <t>FENCING FOR PEDESTRIAN STRUCTURE EXISTING OPEN PARAPET</t>
  </si>
  <si>
    <t>FENCING FOR PEDESTRIAN STRUCTURE EXISTING METAL RAILING-R4 POST</t>
  </si>
  <si>
    <t>FENCING FOR PEDESTRAIN STRUCTURE EXISTING METAL RAILING-R5 OR R9 POST</t>
  </si>
  <si>
    <t>FENCING FOR PEDESTRAIN STRUCTURE EXISTING SOLID PARAPET</t>
  </si>
  <si>
    <t>FENCING FOR PEDESTRAIN 2 OR 5 TUBE STEEL RAILING</t>
  </si>
  <si>
    <t>FENCING FOR PEDESTRAIN STRUCTURE EXISTING TYPE 4 &amp; 5 BARRIER</t>
  </si>
  <si>
    <t>FENCING FOR BRIDGE RAILING, 4 TUBE</t>
  </si>
  <si>
    <t>FENCING FOR BRIDGE RAILING, AESTHETIC PARAPET TUBE</t>
  </si>
  <si>
    <t>DRAIN CASTING ASSEMBLY DETAILS</t>
  </si>
  <si>
    <t>STANDARD SLOPE PAVING DETAILS</t>
  </si>
  <si>
    <t>MOLDING, BEVEL, LIGHT STANDARD ANCHOR BOLT ASSEMBLY AND NAME PLATE DETAILS</t>
  </si>
  <si>
    <t>PAVEMENT ARROW AND MESSAGE DETAILS</t>
  </si>
  <si>
    <t>LONGITUDINAL LINE TYPES AND PLACEMENT</t>
  </si>
  <si>
    <t>FREEWAY AND RAMP PAVEMENT MARKINGS</t>
  </si>
  <si>
    <t>RIGHT TURN LANE AND ISLAND PAVEMENT MARKINGS</t>
  </si>
  <si>
    <t>ON-STREET PARKING ZONE MARKINGS</t>
  </si>
  <si>
    <t>2-LANE TO 4-LANE TRANSITION PAVEMENT MARKINGS</t>
  </si>
  <si>
    <t>CROSS-OVER PAVEMENT MARKINGS</t>
  </si>
  <si>
    <t>LEFT TURN LANE MARKINGS</t>
  </si>
  <si>
    <t>RAILROAD GRADE CROSSING PAVEMENT MARKINGS</t>
  </si>
  <si>
    <t>Plan No.</t>
  </si>
  <si>
    <t>FHWA Approval Date</t>
  </si>
  <si>
    <t>Title</t>
  </si>
  <si>
    <t>Sheets</t>
  </si>
  <si>
    <t>PAVEMENT MARKINGS</t>
  </si>
  <si>
    <t>BRIDGE</t>
  </si>
  <si>
    <t>ROAD</t>
  </si>
  <si>
    <t>SECONDARY SERVICE/DISCONNECT FOR WOOD POLES</t>
  </si>
  <si>
    <t>UNDERGROUND SERVICE/DISCONNECT WOOD POST</t>
  </si>
  <si>
    <t>SECONDARY SERVICE/DISCONNECT FOR STEEL POLES</t>
  </si>
  <si>
    <t>WOOD POLE GUYS AND SETTING DEPTH</t>
  </si>
  <si>
    <t>HANDHOLE- PRECAST, POLYMER CONCRETE</t>
  </si>
  <si>
    <t>CONDUIT (DIRECT BURIAL/ENCASED)</t>
  </si>
  <si>
    <t>CONDUIT UNDER RAILROAD TRACKS</t>
  </si>
  <si>
    <t>COLOR CODE WIRING/EQUIPMENT GROUNDING</t>
  </si>
  <si>
    <t>SIGN MOUNTED BEACON</t>
  </si>
  <si>
    <t>PEDESTAL MOUNTED SIGNAL DISPLAYS</t>
  </si>
  <si>
    <t>BACK BRACKET SIGNAL DISPLAYS</t>
  </si>
  <si>
    <t>POLE MOUNTED SIGNAL DISPLAYS</t>
  </si>
  <si>
    <t>POLE MOUNTING DETAILS FOR SIGNALS</t>
  </si>
  <si>
    <t>SPAN WIRE MOUNTED TS BRACKET ASSEMBLY</t>
  </si>
  <si>
    <t>BRACKETING FOR 5- SECTION HEADS</t>
  </si>
  <si>
    <t>BRACKETING FOR SIGNAL HEAD/CASE SIGN COMBINATIONS (DIAGONAL)</t>
  </si>
  <si>
    <t>BRACKETING FOR FLASHING BEACON/CASE SIGN COMBINATIONS</t>
  </si>
  <si>
    <t>ALIGNMENT OF TRAFFIC SIGNAL HEADS (DIAGONAL)</t>
  </si>
  <si>
    <t>BASE MOUNTED TS CONTROLLER CABINET/FOUNDATIONS</t>
  </si>
  <si>
    <t>GLOBAL POSITIONING SYSTEM (GPS) MODULE</t>
  </si>
  <si>
    <t>PEDESTRIAN PUSH BUTTON DETAILS</t>
  </si>
  <si>
    <t>INSTALLATION OF INTEGRAL MESSENGER CABLE</t>
  </si>
  <si>
    <t>TRAFFIC LOOPS</t>
  </si>
  <si>
    <t>TS MAST ARM STANDARD FOUNDATIONS</t>
  </si>
  <si>
    <t>VIDEO DETECTION CAMERA</t>
  </si>
  <si>
    <t>WIRELESS VEHICLE DETECTION SYSTEM</t>
  </si>
  <si>
    <t>Y</t>
  </si>
  <si>
    <t>USE?</t>
  </si>
  <si>
    <t>SIGNING</t>
  </si>
  <si>
    <t xml:space="preserve">R-2-D </t>
  </si>
  <si>
    <t xml:space="preserve">R-3-B </t>
  </si>
  <si>
    <t xml:space="preserve">R-59-E </t>
  </si>
  <si>
    <t xml:space="preserve">R-70-C </t>
  </si>
  <si>
    <t xml:space="preserve">R-74-D </t>
  </si>
  <si>
    <t xml:space="preserve">R-82-D </t>
  </si>
  <si>
    <t xml:space="preserve">R-85-D </t>
  </si>
  <si>
    <t xml:space="preserve">R-92-C </t>
  </si>
  <si>
    <t xml:space="preserve">R-98-B </t>
  </si>
  <si>
    <t xml:space="preserve">R-101-B </t>
  </si>
  <si>
    <t xml:space="preserve">R-103-C </t>
  </si>
  <si>
    <t xml:space="preserve">R-105-D </t>
  </si>
  <si>
    <t xml:space="preserve">R-113-C </t>
  </si>
  <si>
    <t xml:space="preserve">R-121-B </t>
  </si>
  <si>
    <t xml:space="preserve">B-34-C </t>
  </si>
  <si>
    <t xml:space="preserve">B-40-A </t>
  </si>
  <si>
    <t>SIG-010-A *</t>
  </si>
  <si>
    <t>SIG-011-A *</t>
  </si>
  <si>
    <t>SIG-050-A *</t>
  </si>
  <si>
    <t>SIG-120-A *</t>
  </si>
  <si>
    <t>SIG-360-A *</t>
  </si>
  <si>
    <t>SIG-420-A *</t>
  </si>
  <si>
    <t>STANDARD SIGN INSTALLATIONS</t>
  </si>
  <si>
    <t>STEEL COLUMN BREAK-AWAY (W)</t>
  </si>
  <si>
    <t>MISCELLANEOUS SIGN CONNECTION DETAILS</t>
  </si>
  <si>
    <t>RAILROAD CROSSING SIGN</t>
  </si>
  <si>
    <t>FOUNDATION (BREAK-AWAY)</t>
  </si>
  <si>
    <t>ROADSIDE SIGN LOCATIONS &amp; SUPPORT SPACING</t>
  </si>
  <si>
    <t>STANDARD ROUTE MARKER INSTALLATIONS</t>
  </si>
  <si>
    <t>CONCRETE MEDIAN BARRIER CONNECTION</t>
  </si>
  <si>
    <t>CONCRETE GLARE SCREEN CONNECTION</t>
  </si>
  <si>
    <t>STEEL CANTILEVER TYPE E</t>
  </si>
  <si>
    <t>WOOD POSTS</t>
  </si>
  <si>
    <t>PLACEMENT OF D3-1 SIGNS ABOVE R1-1</t>
  </si>
  <si>
    <t>SIGN LOCATION CODES PLACEMENT</t>
  </si>
  <si>
    <t>RETAINING WALL CONNECTION</t>
  </si>
  <si>
    <t>ROUTE MARKER STIFFENER</t>
  </si>
  <si>
    <t>DRILLED SHAFT FOUNDATION FOR CANTILEVER TYPE J</t>
  </si>
  <si>
    <t xml:space="preserve">SIGN-140-A </t>
  </si>
  <si>
    <t xml:space="preserve">SIGN-230-A </t>
  </si>
  <si>
    <t>SIGN-341-A *</t>
  </si>
  <si>
    <t>* Denotes Special Detail</t>
  </si>
  <si>
    <t>NOTES APPLYING TO STANDARD PLANS</t>
  </si>
  <si>
    <t>Where the following items are called for on plans, they are to be constructed according to the standard plan given below opposite each item unless otherwise indicated.</t>
  </si>
  <si>
    <t>Excel Instructions</t>
  </si>
  <si>
    <t xml:space="preserve">          Note:  If the length of the table is longer than the column, it will automatically wrap to the next column</t>
  </si>
  <si>
    <t>R-122-C</t>
  </si>
  <si>
    <t>GUARDRAIL AT INTERSECTIONS</t>
  </si>
  <si>
    <t xml:space="preserve">SIGN-710-A </t>
  </si>
  <si>
    <t>Special Detail 21 *</t>
  </si>
  <si>
    <t>Standard Plan &amp; Special Detail Index Generator</t>
  </si>
  <si>
    <t>BRIDGE SIGN CONNECTION ANGLE CALCULATIONS</t>
  </si>
  <si>
    <t>R-37-B</t>
  </si>
  <si>
    <t>R-46-D</t>
  </si>
  <si>
    <t xml:space="preserve">R-96-E </t>
  </si>
  <si>
    <t>R-107-H</t>
  </si>
  <si>
    <t>DRIVEWAY OPENINGS &amp; APPROACHES AND CONCRETE SIDEWALK</t>
  </si>
  <si>
    <t>APPROACH CURB &amp; GUTTER, DOWNSPOUTS (FOR BRIDGE BARRIER ON RURAL HIGHWAYS)</t>
  </si>
  <si>
    <t>PAVEMENT REINFORCEMENT FOR BRIDGE APPROACH</t>
  </si>
  <si>
    <t>SIGN SUPPORT SELECTION CHARTS</t>
  </si>
  <si>
    <t>CANTILEVER SIGN SUPPORT SELECTION CHART</t>
  </si>
  <si>
    <t>STEEL POSTS</t>
  </si>
  <si>
    <t>PERFORATED STEEL SQUARE TUBE BREAKAWAY SYS</t>
  </si>
  <si>
    <t>CANTILEVER FOUNDATION SPREAD TYPE E</t>
  </si>
  <si>
    <t>DRILLED SHAFT FOUNDATION FOR CANTILEVER AND TRUSS TYPE E</t>
  </si>
  <si>
    <t>ESTIMATED MAXIMUM SERVICE LOADS AT THE ANCHOR BOLT ELEVATION (FOR OVERHEAD SIGN FOUNDATIONS)</t>
  </si>
  <si>
    <t>BRIDGE SUPPORT BRACKET FOR STEEL TRUSS, TYPE E &amp; STEEL CANTILEVER TRUSS, TYPE J</t>
  </si>
  <si>
    <t>TRUSS, CANTILEVER, COLUMN AND EXIT NUMBER CONNECTION DETAILS</t>
  </si>
  <si>
    <t>BRIDGE SIGN CONNECTION TYPE A1, A2 &amp; B</t>
  </si>
  <si>
    <t>BRIDGE SIGN CONNECTIONS TYPE C, D &amp; E</t>
  </si>
  <si>
    <t>BRIDGE SIGN CONNECTION TYPE F &amp; G (BB &lt; 36")</t>
  </si>
  <si>
    <t>BRIDGE SIGN CONNECTION TYPE H, I &amp; J (BB ≥ 36")</t>
  </si>
  <si>
    <t>BRIDGE SIGN CONNECTION TYPES K, L &amp; M</t>
  </si>
  <si>
    <t>BRIDGE SIGN CONNECTION TYPE O, P &amp; Q</t>
  </si>
  <si>
    <t>BRIDGE SIGN CONNECTION TYPE R, S &amp; T</t>
  </si>
  <si>
    <t>BRIDGE SIGN CONNECTION TYPE U, V &amp; W</t>
  </si>
  <si>
    <t>SPLICE BOX</t>
  </si>
  <si>
    <t>UNDERGROUND SERVICE METERED AND UNMETERED</t>
  </si>
  <si>
    <t>PEDESTAL BASE ALTERNATE ANCHORAGE DETAILS</t>
  </si>
  <si>
    <t>STATEWIDE TRAFFIC SIGNALS</t>
  </si>
  <si>
    <t>MACOMB COUNTY TRAFFIC SIGNALS</t>
  </si>
  <si>
    <t>OAKLAND COUNTY TRAFFIC SIGNALS</t>
  </si>
  <si>
    <t>Notes-Macomb County*</t>
  </si>
  <si>
    <t>MC-026A*</t>
  </si>
  <si>
    <t>MC-026B*</t>
  </si>
  <si>
    <t>MC-120A*</t>
  </si>
  <si>
    <t>Notes-Oakland County*</t>
  </si>
  <si>
    <t>WC-026A*</t>
  </si>
  <si>
    <t>WC-026B*</t>
  </si>
  <si>
    <t>WC-028B*</t>
  </si>
  <si>
    <t>WC-029C*</t>
  </si>
  <si>
    <t>WC-030A*</t>
  </si>
  <si>
    <t>WC-031A*</t>
  </si>
  <si>
    <t>WC-045A*</t>
  </si>
  <si>
    <t>WC-170A*</t>
  </si>
  <si>
    <t>WC-408A*</t>
  </si>
  <si>
    <t>Notes-Wayne County</t>
  </si>
  <si>
    <t>WAYNE COUNTY TRAFFIC SIGNALS</t>
  </si>
  <si>
    <t xml:space="preserve">SIGN-160-C </t>
  </si>
  <si>
    <t xml:space="preserve">SIGN-730-B </t>
  </si>
  <si>
    <t xml:space="preserve">SIGN-130-B </t>
  </si>
  <si>
    <t>SIGN-380-A</t>
  </si>
  <si>
    <t>SIGN-750-A</t>
  </si>
  <si>
    <t>TRAFFIC SIGNAL BACKPLATES</t>
  </si>
  <si>
    <t>PARKING AREA PAVEMENT MARKINGS</t>
  </si>
  <si>
    <t>SCHOOL MARKINGS</t>
  </si>
  <si>
    <t>SHARED LANE MARKING</t>
  </si>
  <si>
    <t>R-126-I *</t>
  </si>
  <si>
    <t>RECTANGULAR RAPID FLASHING BEACON</t>
  </si>
  <si>
    <t>LED CHANGEABLE MESSAGE "OPEN-CLOSED" SIGN</t>
  </si>
  <si>
    <t>STEEL TRUSS BRACKETS</t>
  </si>
  <si>
    <t>MICROWAVE VEHICLE DETECTOR</t>
  </si>
  <si>
    <t>R-31-F</t>
  </si>
  <si>
    <t>R-42-F</t>
  </si>
  <si>
    <t>B-32-D</t>
  </si>
  <si>
    <t>B-33-D</t>
  </si>
  <si>
    <t>B-35-D</t>
  </si>
  <si>
    <t>B-38-D</t>
  </si>
  <si>
    <t>B-37-C</t>
  </si>
  <si>
    <t>SCHOOL SPEED LIMIT SIGN (LED)</t>
  </si>
  <si>
    <t>TRAFFIC SIGNAL UNINTERRUPTIBLE POWER SYSTEM</t>
  </si>
  <si>
    <t>SIG-270-A *</t>
  </si>
  <si>
    <t>COLOR CODE FOR WIRING OF SIGNALS</t>
  </si>
  <si>
    <t>AUTOSCOPE CAMERA INSTALLATION-INCLUDES MOUNTING, WIRING DIAGRAM, INTERFACE &amp; FIELD OF VIEW DIAGRAMS</t>
  </si>
  <si>
    <t>OC-380A*</t>
  </si>
  <si>
    <t>TYPICAL CABLE POLES</t>
  </si>
  <si>
    <t>Special Detail 24*</t>
  </si>
  <si>
    <t>Special Detail 99 *</t>
  </si>
  <si>
    <t>PAVEMENT SAFETY EDGE</t>
  </si>
  <si>
    <t>SIGN-740-B</t>
  </si>
  <si>
    <t>SIGN-840-A *</t>
  </si>
  <si>
    <t>ROUNDABOUT MARKINGS</t>
  </si>
  <si>
    <t>BACK-IN ANGLE PARKING</t>
  </si>
  <si>
    <t xml:space="preserve">R-8-D </t>
  </si>
  <si>
    <t>R-8X-D</t>
  </si>
  <si>
    <t xml:space="preserve">R-9-D </t>
  </si>
  <si>
    <t xml:space="preserve">R-9X-E </t>
  </si>
  <si>
    <t>R-10-D</t>
  </si>
  <si>
    <t>R-11-E</t>
  </si>
  <si>
    <t>R-12-E</t>
  </si>
  <si>
    <t>R-14-D</t>
  </si>
  <si>
    <t>R-18-F</t>
  </si>
  <si>
    <t>R-20-D</t>
  </si>
  <si>
    <t>R-30-G</t>
  </si>
  <si>
    <t>SIGN-150-D</t>
  </si>
  <si>
    <t>SIGN-210-B</t>
  </si>
  <si>
    <t>SIGN-220-C</t>
  </si>
  <si>
    <t>BLACK "SHADOW" PAVEMENT MARKINGS</t>
  </si>
  <si>
    <t>PARTIAL CLOVERLEAF TERMINAL MARKINGS</t>
  </si>
  <si>
    <t>LANE REDUCTION PAVEMENT MARKINGS</t>
  </si>
  <si>
    <t>TEMPORARY CONCRETE BARRIER LIMITED DEFLECTION</t>
  </si>
  <si>
    <t>R-53-A *</t>
  </si>
  <si>
    <t>R-60-J *</t>
  </si>
  <si>
    <t>GUARDRAIL DEPARTING TERMINAL TYPES B, T, &amp; MGS</t>
  </si>
  <si>
    <t>R-66-E *</t>
  </si>
  <si>
    <t>R-67-G *</t>
  </si>
  <si>
    <t>R-63-C *</t>
  </si>
  <si>
    <t>R-72-D *</t>
  </si>
  <si>
    <t>GUARDRAIL ANCHORED IN BACKSLOPE TYPES 4B, 4T, &amp; 4MGS-8</t>
  </si>
  <si>
    <t>SIGN-720-B</t>
  </si>
  <si>
    <t>R-56-F *</t>
  </si>
  <si>
    <t>PEDESTAL FOUNDATION</t>
  </si>
  <si>
    <t>SIG-070-A *</t>
  </si>
  <si>
    <t>SIG-071-A *</t>
  </si>
  <si>
    <t>SIG-100-A *</t>
  </si>
  <si>
    <t xml:space="preserve">CONTROLLER CABINET MOUNTED ON STEEL OR WOOD POLES </t>
  </si>
  <si>
    <t>SIG-110-A *</t>
  </si>
  <si>
    <t>POLE MOUNTED TS CONTROLLER CABINET</t>
  </si>
  <si>
    <t>SIG-111-A *</t>
  </si>
  <si>
    <t>ANTENNA ATTACHMENT DETAIL (YAGI/BROADBAND)</t>
  </si>
  <si>
    <t>SIG-140-A *</t>
  </si>
  <si>
    <t>SIG-200-A *</t>
  </si>
  <si>
    <t>SIG-201-A *</t>
  </si>
  <si>
    <t>SIG-211-A *</t>
  </si>
  <si>
    <t>SERVICE FOR STREET NAME SIGNS AND STREET LIGHTING</t>
  </si>
  <si>
    <t>SIG-220-A *</t>
  </si>
  <si>
    <t>SIG-230-A *</t>
  </si>
  <si>
    <t>SIG-240-A *</t>
  </si>
  <si>
    <t>SIG-250-A *</t>
  </si>
  <si>
    <t>SIG-251-A *</t>
  </si>
  <si>
    <t>SIG-260-A *</t>
  </si>
  <si>
    <t>RADAR STOP BAR DETECTION</t>
  </si>
  <si>
    <t>SIG-460-A *</t>
  </si>
  <si>
    <t>SIG-440-A *</t>
  </si>
  <si>
    <t>SPAN WIRE MOUNTED VIDEO DETECTION CAMERA</t>
  </si>
  <si>
    <t>SIG-432-A *</t>
  </si>
  <si>
    <t>HEMISPHERICAL VIDEO DETECTION</t>
  </si>
  <si>
    <t>SIG-431-A *</t>
  </si>
  <si>
    <t>TYPICAL TEMPORARY STREET LIGHTING ELECTRICAL DETAIL</t>
  </si>
  <si>
    <t>SIG-300-A *</t>
  </si>
  <si>
    <t>SIG-301-A *</t>
  </si>
  <si>
    <t>MAST ARM MOUNTED TS BRACKET ASSEMBLY</t>
  </si>
  <si>
    <t>SIG-430-A *</t>
  </si>
  <si>
    <t>SIG-302-A *</t>
  </si>
  <si>
    <t>SIG-303-A *</t>
  </si>
  <si>
    <t>BRACKETING FOR HAWK SIGNAL DISPLAYS</t>
  </si>
  <si>
    <t>SIG-304-A *</t>
  </si>
  <si>
    <t>SIG-310-A *</t>
  </si>
  <si>
    <t>SIG-410-A *</t>
  </si>
  <si>
    <t>SIG-311-A *</t>
  </si>
  <si>
    <t>SIG-312-A *</t>
  </si>
  <si>
    <t>SIG-320-A *</t>
  </si>
  <si>
    <t>SIG-321-A *</t>
  </si>
  <si>
    <t>SIG-330-A *</t>
  </si>
  <si>
    <t>PEDESTAL MOUNTING DETAILS FOR SIGNALS</t>
  </si>
  <si>
    <t>SIG-331-A *</t>
  </si>
  <si>
    <t>SIG-340-A *</t>
  </si>
  <si>
    <t>SIG-341-A *</t>
  </si>
  <si>
    <t>SIG-342-A *</t>
  </si>
  <si>
    <t>SIG-350-A *</t>
  </si>
  <si>
    <t>SIG-400-A *</t>
  </si>
  <si>
    <t>R-73-F *</t>
  </si>
  <si>
    <t>R-83-C</t>
  </si>
  <si>
    <t>AERIAL SPEED SURVEILLANCE MARKINGS</t>
  </si>
  <si>
    <t>PAVE-965-D</t>
  </si>
  <si>
    <t>R-39-K</t>
  </si>
  <si>
    <t>R-49-G</t>
  </si>
  <si>
    <t>3/29/18l</t>
  </si>
  <si>
    <t>R-71-C</t>
  </si>
  <si>
    <t>GUARDRAIL APPROACH TERMINAL TYPE 2M</t>
  </si>
  <si>
    <t>R-62-H *</t>
  </si>
  <si>
    <t>SIGN-100-G</t>
  </si>
  <si>
    <t xml:space="preserve">SIGN-110-E </t>
  </si>
  <si>
    <t>SIGN-120-E</t>
  </si>
  <si>
    <t>SIGN-207-D</t>
  </si>
  <si>
    <t>LIGHTING PROTECTION DETAIL</t>
  </si>
  <si>
    <t>SIG-231-A *</t>
  </si>
  <si>
    <t>SIG-130-B *</t>
  </si>
  <si>
    <t>SIG-210-B *</t>
  </si>
  <si>
    <t>BOX CULVERT JOINT TIE ASSEMBLIES</t>
  </si>
  <si>
    <t>ALL WAY STOP AND CROSS TRAFFIC DOES NOT STOP CONDITIONS</t>
  </si>
  <si>
    <t>BRIDGE RAILING, 3 TUBE WITH PICKETS</t>
  </si>
  <si>
    <t>BRIDGE BARRIER RAILING, TYPE 7</t>
  </si>
  <si>
    <t>B-28-A *</t>
  </si>
  <si>
    <t>B-29-A *</t>
  </si>
  <si>
    <t xml:space="preserve">R-32-F * </t>
  </si>
  <si>
    <t>BRIDGE RAILING, CONCRETE BLOCK RETROFIT</t>
  </si>
  <si>
    <t>R-32-SD *</t>
  </si>
  <si>
    <t>R-67-SD *</t>
  </si>
  <si>
    <t>CELL MODEM AND RSU ATTACHMENT DETAIL</t>
  </si>
  <si>
    <t>SIG-131-A *</t>
  </si>
  <si>
    <t>BRIDGE BARRIER RAILING, TYPE 6</t>
  </si>
  <si>
    <t>GUARDRAIL LONG SPAN INSTALLATIONS</t>
  </si>
  <si>
    <t>R-35-E</t>
  </si>
  <si>
    <t>R-84-A</t>
  </si>
  <si>
    <t>R-86-F</t>
  </si>
  <si>
    <t>R-95-G</t>
  </si>
  <si>
    <t>CURB RAMP AND DETECTABLE WARNING DETAILS</t>
  </si>
  <si>
    <t>GUARDRAIL TYPES A, B, BD, T, TD, MGS-8 &amp; MGS-8D</t>
  </si>
  <si>
    <t>PAVE-911-A *</t>
  </si>
  <si>
    <t>SIGN-145-A</t>
  </si>
  <si>
    <t>SIGN-200-E</t>
  </si>
  <si>
    <t xml:space="preserve">SIGN-700-E </t>
  </si>
  <si>
    <t>PAVEMENT MARKING RECESSING DETAILS</t>
  </si>
  <si>
    <t>PAVE-901-A</t>
  </si>
  <si>
    <t>TEMPORARY LONGITUDINAL LINE TYPES AND PLACEMENT</t>
  </si>
  <si>
    <t>PAVE-907-A</t>
  </si>
  <si>
    <t>RAISED THERMOPLASTIC RUMBLE STRIPS</t>
  </si>
  <si>
    <t>PAVE-916-A</t>
  </si>
  <si>
    <t>PAVE-925-E</t>
  </si>
  <si>
    <t>PAVE-926-B</t>
  </si>
  <si>
    <t>SINGLE POINT URBAN INTERCHANGE (SPUI) PAVEMENT MARKINGS</t>
  </si>
  <si>
    <t>DIVERGING DIAMOND INTERCHANGE (DDI) PAVEMENT  MARKINGS</t>
  </si>
  <si>
    <t>CENTERLINE HARDENING MARKINGS &amp; DEVICES</t>
  </si>
  <si>
    <t>PAVE-946-A *</t>
  </si>
  <si>
    <t>PAVE-955-C</t>
  </si>
  <si>
    <t>PAVE-956-D</t>
  </si>
  <si>
    <t>PAVE-957-B</t>
  </si>
  <si>
    <t>PAVE-962-B</t>
  </si>
  <si>
    <t>EXCLUSION ZONE PAVEMENT MARKINGS</t>
  </si>
  <si>
    <t>PAVE-971-B</t>
  </si>
  <si>
    <t>GUIDE LINE PAVEMENT MARKINGS</t>
  </si>
  <si>
    <t>PAVEMENT MARKINGS FOR NON-SIGNALIZED INTERSECTIONS</t>
  </si>
  <si>
    <t>INTERSECTION, STOP BAR, AND CROSSWALK MARKINGS</t>
  </si>
  <si>
    <t>BIKE LANE AND PATH PAVEMENT MARKINGS</t>
  </si>
  <si>
    <t>R-80-F *</t>
  </si>
  <si>
    <t>R-100-I *</t>
  </si>
  <si>
    <t>R-43-J *</t>
  </si>
  <si>
    <t>R-45-K *</t>
  </si>
  <si>
    <t xml:space="preserve">R-4-E </t>
  </si>
  <si>
    <t>R-15-G</t>
  </si>
  <si>
    <t>R-20X-E</t>
  </si>
  <si>
    <t>R-27-F</t>
  </si>
  <si>
    <t>R-33-G</t>
  </si>
  <si>
    <t>R-38-C</t>
  </si>
  <si>
    <t>R-102-C</t>
  </si>
  <si>
    <t>B-22-E</t>
  </si>
  <si>
    <t>B-23-F</t>
  </si>
  <si>
    <t>B-50-A</t>
  </si>
  <si>
    <t>B-101-G</t>
  </si>
  <si>
    <t xml:space="preserve">R-1-G </t>
  </si>
  <si>
    <t xml:space="preserve">R-7-F </t>
  </si>
  <si>
    <t xml:space="preserve">R-40-I </t>
  </si>
  <si>
    <t xml:space="preserve">R-41-H </t>
  </si>
  <si>
    <t>SIGN-115-D</t>
  </si>
  <si>
    <t>SPREAD FOOTING FOUNDATION FOR TRUSS TYPE E</t>
  </si>
  <si>
    <t>WALL MOUNT DETAILS FOR TRUSS TYPE E</t>
  </si>
  <si>
    <t>SPREAD FOOTING FOR CANTILEVER TYPE J</t>
  </si>
  <si>
    <t>OC-050C*</t>
  </si>
  <si>
    <t>OC-026A*</t>
  </si>
  <si>
    <t>APPROACH CURB &amp; GUTTER, DOWNSPOUTS (FOR SAFETY SHAPE BRIDGE BARRIER &amp; RAILLINGS)</t>
  </si>
  <si>
    <t>R-44-G *</t>
  </si>
  <si>
    <t>TS MAST ARM POLE AND MAST ARM DETAILS - CATEGORY I</t>
  </si>
  <si>
    <t>TS MAST ARM POLE AND MAST ARM LOADING TABLE AND DESIGN CRITERIA</t>
  </si>
  <si>
    <t>TS STRAIN POLE LOADING TABLE AND DESIGN CRITERIA</t>
  </si>
  <si>
    <t>TS MAST ARM POLE AND MAST ARM DETAILS - CATEGORY II</t>
  </si>
  <si>
    <t>TS MAST ARM POLE AND MAST ARM DETAILS - CATEGORY III</t>
  </si>
  <si>
    <t>SIGN-330-C *</t>
  </si>
  <si>
    <t>SIGN-350-C *</t>
  </si>
  <si>
    <t>SIGN-360-C *</t>
  </si>
  <si>
    <t>SIGN-365-B *</t>
  </si>
  <si>
    <t>SIGN-370-C *</t>
  </si>
  <si>
    <t>SIGN-375-B *</t>
  </si>
  <si>
    <t>SIGN-800-B *</t>
  </si>
  <si>
    <t>SIGN-810-B *</t>
  </si>
  <si>
    <t>SIGN-820-C *</t>
  </si>
  <si>
    <t>SIGN-830-B *</t>
  </si>
  <si>
    <t>SIGN-850-B *</t>
  </si>
  <si>
    <t>SIGN-870-C *</t>
  </si>
  <si>
    <t>SIGN-880-B *</t>
  </si>
  <si>
    <t>SIGN-890-C *</t>
  </si>
  <si>
    <t>SIGN-300-D *</t>
  </si>
  <si>
    <t>SIGN-340-C *</t>
  </si>
  <si>
    <t>SIGN-367-A</t>
  </si>
  <si>
    <t>STEEL CANTILEVER TRUSS TYPE J (20 FT - 40 FT)</t>
  </si>
  <si>
    <t>STEEL TRUSS TYPE E (50 FT - 140 FT)</t>
  </si>
  <si>
    <t>6 ANCHOR BOLT TRAFFIC SIGNAL STRAIN POLE AND COUPLING DETAILS</t>
  </si>
  <si>
    <t xml:space="preserve">B-102-D * </t>
  </si>
  <si>
    <t>B-25-L *</t>
  </si>
  <si>
    <t>B-27-B *</t>
  </si>
  <si>
    <t>R-50-H *</t>
  </si>
  <si>
    <t>LIGHT STANDARD DETAILS</t>
  </si>
  <si>
    <t>R-130-A *</t>
  </si>
  <si>
    <t xml:space="preserve">B-103-F * </t>
  </si>
  <si>
    <t>PAVE-900-H</t>
  </si>
  <si>
    <t>PAVE-904-B</t>
  </si>
  <si>
    <t>PAVE-905-F</t>
  </si>
  <si>
    <t>PAVE-906-D</t>
  </si>
  <si>
    <t>PAVE-927-B</t>
  </si>
  <si>
    <t>PAVE-928-B</t>
  </si>
  <si>
    <t>PAVE-930-E</t>
  </si>
  <si>
    <t>PAVE-935-F</t>
  </si>
  <si>
    <t>PAVE-940-E</t>
  </si>
  <si>
    <t>PAVE-945-E</t>
  </si>
  <si>
    <t>PAVE-951-D</t>
  </si>
  <si>
    <t>PAVE-960-C</t>
  </si>
  <si>
    <t>PAVE-961-D</t>
  </si>
  <si>
    <t>PAVE-966-B</t>
  </si>
  <si>
    <t>PAVE-970-D</t>
  </si>
  <si>
    <t>PAVE-985-F</t>
  </si>
  <si>
    <t>R-55-H *</t>
  </si>
  <si>
    <t>B-21-K *</t>
  </si>
  <si>
    <t>B-26-G *</t>
  </si>
  <si>
    <t>SIG-021-B *</t>
  </si>
  <si>
    <t>SIG-030-B *</t>
  </si>
  <si>
    <t>SIG-020-B *</t>
  </si>
  <si>
    <t>R-28-K</t>
  </si>
  <si>
    <t>R-29-J</t>
  </si>
  <si>
    <t>R-54-J *</t>
  </si>
  <si>
    <t>R-88-E</t>
  </si>
  <si>
    <t>R-110-B</t>
  </si>
  <si>
    <t>R-112-J</t>
  </si>
  <si>
    <t>R-97-D *</t>
  </si>
  <si>
    <t>SPAN WIRE CASING DETAILS</t>
  </si>
  <si>
    <t>TS, STRAIN POLE -36" DIA FOUNDATION TABLE AND DESIGN CRITERIA</t>
  </si>
  <si>
    <t>SIG-022-A *</t>
  </si>
  <si>
    <t>36" DIA FDN, 6 ANCHOR BOLT STRAIN POLE AND COUPLING</t>
  </si>
  <si>
    <t>SIG-023-A *</t>
  </si>
  <si>
    <t>SIG-031-B *</t>
  </si>
  <si>
    <t>SIG-032-B *</t>
  </si>
  <si>
    <t>SIG-033-B *</t>
  </si>
  <si>
    <t>SIG-040-C *</t>
  </si>
  <si>
    <t>SIG-060-B *</t>
  </si>
  <si>
    <t>R-22-G *</t>
  </si>
  <si>
    <t>R-23-F *</t>
  </si>
  <si>
    <t>R-24-G *</t>
  </si>
  <si>
    <t>TOWER LIGHTING UNIT FOUNDATION</t>
  </si>
  <si>
    <t>R-135-A *</t>
  </si>
  <si>
    <t>SIG-305-E *</t>
  </si>
  <si>
    <t>SPAN WIRE TETHER DETAILS</t>
  </si>
  <si>
    <t>R-76-F *</t>
  </si>
  <si>
    <t>R-127-I *</t>
  </si>
  <si>
    <t>If you require assistance accessing this information or require it in an alternative format, contact the Michigan Department of Transportation’s (MDOT) Americans with Disabilities Act (ADA) coordinator at </t>
  </si>
  <si>
    <t>Michigan.gov/MDOT-ADA.</t>
  </si>
  <si>
    <t>1)  In column A, place a Y character next to each Standard Plan / Special Detail to be listed on the Project Information Sheet.</t>
  </si>
  <si>
    <t>Option 2 - Creating Project Information Sheet in Word</t>
  </si>
  <si>
    <t>Option 1 - Creating Project Information Sheet in CADD [Coming March 2026]</t>
  </si>
  <si>
    <t>This spreadsheet contains a complete list of MDOT's Standard Plans &amp; Special Details and is used to create a table for display on the Project Information Sheet. See Info tab for instructions.</t>
  </si>
  <si>
    <t>B-41-D *</t>
  </si>
  <si>
    <t>GUARDRAIL ANCHORAGE, BRIDGE, DETAILS</t>
  </si>
  <si>
    <t>GUARDRAIL ANCHORAGE, BRIDGE, DETAILS (FOR SAFETY SHAPE BRIDGE BARRIER &amp; RAILINGS)</t>
  </si>
  <si>
    <t>2a)  In column A of Standard Plans tab, click on the down arrow to the right of "USE?" and toggle off "Blanks" if using Office 2007 or later.</t>
  </si>
  <si>
    <t>3a)  Highlight and copy all cells contained within the black border (excluding the border).</t>
  </si>
  <si>
    <t>4a)  Open Project Information Sheet.doc.</t>
  </si>
  <si>
    <t>5a)  Paste the table into Column 2, below the example table.</t>
  </si>
  <si>
    <t>6a)  Hover over the table and click on the table anchor symbol that appears in the upper left corner, to select the entire table.</t>
  </si>
  <si>
    <t>7a)  Click on the paragraph centering icon in the tool bar, to center the table in the column.</t>
  </si>
  <si>
    <t>8a)  To delete the example table in Column 2:  Hover over the table &gt; Click on the anchor symbol &gt; In the pulldown menu go to Table &gt; Delete &gt; Table.</t>
  </si>
  <si>
    <t>2)  Create a new DGN and place the cell "_Sheet_Template_Proj_Info".</t>
  </si>
  <si>
    <t>3)  Follow the instructions in the cell for importing the Standard Plan Index as a table.</t>
  </si>
  <si>
    <t>FENCING FOR BRIDGE RAILING, 3 TUBE WITH PICKETS</t>
  </si>
  <si>
    <t>B-42-A 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</si>
</sst>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;@"/>
  </numFmts>
  <fonts count="19" x14ac:knownFonts="1">
    <font>
      <sz val="11"/>
      <color theme="1"/>
      <name val="Calibri"/>
      <family val="2"/>
      <scheme val="minor"/>
    </font>
    <font>
      <sz val="8"/>
      <color indexed="8"/>
      <name val="Arial"/>
      <family val="2"/>
    </font>
    <font>
      <b/>
      <sz val="8"/>
      <color indexed="8"/>
      <name val="Arial Narrow"/>
      <family val="2"/>
    </font>
    <font>
      <sz val="8"/>
      <color indexed="8"/>
      <name val="Arial Narrow"/>
      <family val="2"/>
    </font>
    <font>
      <b/>
      <u/>
      <sz val="10"/>
      <color indexed="8"/>
      <name val="Arial"/>
      <family val="2"/>
    </font>
    <font>
      <sz val="8"/>
      <name val="Calibri"/>
      <family val="2"/>
    </font>
    <font>
      <sz val="8"/>
      <name val="Arial Narrow"/>
      <family val="2"/>
    </font>
    <font>
      <sz val="8"/>
      <color indexed="10"/>
      <name val="Arial Narrow"/>
      <family val="2"/>
    </font>
    <font>
      <b/>
      <sz val="10"/>
      <color indexed="8"/>
      <name val="Arial Narrow"/>
      <family val="2"/>
    </font>
    <font>
      <sz val="8"/>
      <name val="Arial"/>
      <family val="2"/>
    </font>
    <font>
      <b/>
      <sz val="10"/>
      <color indexed="12"/>
      <name val="Arial"/>
      <family val="2"/>
    </font>
    <font>
      <b/>
      <sz val="12"/>
      <color indexed="12"/>
      <name val="Arial"/>
      <family val="2"/>
    </font>
    <font>
      <sz val="12"/>
      <color indexed="12"/>
      <name val="Arial"/>
      <family val="2"/>
    </font>
    <font>
      <sz val="12"/>
      <color indexed="8"/>
      <name val="Calibri"/>
      <family val="2"/>
    </font>
    <font>
      <b/>
      <sz val="8"/>
      <name val="Arial Narrow"/>
      <family val="2"/>
    </font>
    <font>
      <u/>
      <sz val="11"/>
      <color theme="10"/>
      <name val="Calibri"/>
      <family val="2"/>
      <scheme val="minor"/>
    </font>
    <font>
      <sz val="8"/>
      <color rgb="FF000000"/>
      <name val="Arial Narrow"/>
      <family val="2"/>
    </font>
    <font>
      <u/>
      <sz val="9"/>
      <color theme="10"/>
      <name val="Arial"/>
      <family val="2"/>
    </font>
    <font>
      <sz val="8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theme="1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62">
    <xf numFmtId="0" fontId="0" fillId="0" borderId="0" xfId="0"/>
    <xf numFmtId="0" fontId="3" fillId="0" borderId="0" xfId="0" applyFont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7" fillId="3" borderId="0" xfId="0" applyFont="1" applyFill="1" applyAlignment="1">
      <alignment horizontal="center" vertical="center"/>
    </xf>
    <xf numFmtId="0" fontId="8" fillId="3" borderId="1" xfId="0" applyFont="1" applyFill="1" applyBorder="1" applyAlignment="1">
      <alignment vertical="center"/>
    </xf>
    <xf numFmtId="0" fontId="2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2" borderId="3" xfId="0" applyFont="1" applyFill="1" applyBorder="1" applyAlignment="1">
      <alignment vertical="center"/>
    </xf>
    <xf numFmtId="0" fontId="2" fillId="2" borderId="4" xfId="0" applyFont="1" applyFill="1" applyBorder="1" applyAlignment="1">
      <alignment vertical="center"/>
    </xf>
    <xf numFmtId="0" fontId="3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right" vertical="center"/>
    </xf>
    <xf numFmtId="14" fontId="3" fillId="0" borderId="2" xfId="0" applyNumberFormat="1" applyFont="1" applyBorder="1" applyAlignment="1">
      <alignment horizontal="right" vertical="center"/>
    </xf>
    <xf numFmtId="0" fontId="3" fillId="0" borderId="2" xfId="0" applyFont="1" applyBorder="1" applyAlignment="1">
      <alignment horizontal="right" vertical="center"/>
    </xf>
    <xf numFmtId="0" fontId="2" fillId="2" borderId="5" xfId="0" applyFont="1" applyFill="1" applyBorder="1" applyAlignment="1">
      <alignment vertical="center"/>
    </xf>
    <xf numFmtId="0" fontId="2" fillId="2" borderId="6" xfId="0" applyFont="1" applyFill="1" applyBorder="1" applyAlignment="1">
      <alignment vertical="center"/>
    </xf>
    <xf numFmtId="0" fontId="3" fillId="3" borderId="0" xfId="0" applyFont="1" applyFill="1" applyAlignment="1">
      <alignment vertical="center"/>
    </xf>
    <xf numFmtId="0" fontId="3" fillId="3" borderId="0" xfId="0" applyFont="1" applyFill="1" applyAlignment="1">
      <alignment horizontal="left" vertical="center" wrapText="1"/>
    </xf>
    <xf numFmtId="0" fontId="3" fillId="3" borderId="0" xfId="0" applyFont="1" applyFill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6" fillId="0" borderId="2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1" xfId="0" applyFont="1" applyBorder="1" applyAlignment="1">
      <alignment vertical="center"/>
    </xf>
    <xf numFmtId="0" fontId="6" fillId="0" borderId="2" xfId="0" applyFont="1" applyBorder="1" applyAlignment="1">
      <alignment horizontal="right" vertical="center"/>
    </xf>
    <xf numFmtId="0" fontId="6" fillId="0" borderId="2" xfId="0" applyFont="1" applyBorder="1" applyAlignment="1">
      <alignment horizontal="left" vertical="center" wrapText="1"/>
    </xf>
    <xf numFmtId="0" fontId="14" fillId="3" borderId="2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16" fillId="0" borderId="2" xfId="0" applyFont="1" applyBorder="1"/>
    <xf numFmtId="0" fontId="6" fillId="0" borderId="7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wrapText="1"/>
    </xf>
    <xf numFmtId="0" fontId="6" fillId="0" borderId="2" xfId="0" applyFont="1" applyBorder="1"/>
    <xf numFmtId="0" fontId="9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11" fillId="0" borderId="0" xfId="0" applyFont="1" applyAlignment="1">
      <alignment vertical="center" wrapText="1"/>
    </xf>
    <xf numFmtId="0" fontId="10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18" fillId="0" borderId="0" xfId="0" applyFont="1"/>
    <xf numFmtId="0" fontId="17" fillId="0" borderId="0" xfId="1" applyFont="1" applyAlignment="1">
      <alignment vertical="center"/>
    </xf>
    <xf numFmtId="0" fontId="18" fillId="0" borderId="0" xfId="0" applyFont="1" applyAlignment="1">
      <alignment horizontal="left"/>
    </xf>
    <xf numFmtId="0" fontId="2" fillId="2" borderId="7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1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13" fillId="0" borderId="0" xfId="0" applyFont="1" applyAlignment="1">
      <alignment vertical="center"/>
    </xf>
    <xf numFmtId="0" fontId="2" fillId="2" borderId="4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17" fillId="0" borderId="0" xfId="1" applyFont="1" applyAlignment="1">
      <alignment horizontal="left" vertical="center"/>
    </xf>
    <xf numFmtId="0" fontId="6" fillId="0" borderId="0" xfId="0" applyFont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michigan.gov/mdot/title-ii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C082BF-49C3-4928-91DB-F58CBEC36D2E}">
  <dimension ref="A1:A19"/>
  <sheetViews>
    <sheetView zoomScaleNormal="100" workbookViewId="0">
      <selection activeCell="A9" sqref="A9"/>
    </sheetView>
  </sheetViews>
  <sheetFormatPr defaultColWidth="31.140625" defaultRowHeight="12.75" x14ac:dyDescent="0.25"/>
  <cols>
    <col min="1" max="1" width="98.42578125" style="3" bestFit="1" customWidth="1"/>
    <col min="2" max="16384" width="31.140625" style="1"/>
  </cols>
  <sheetData>
    <row r="1" spans="1:1" ht="15.95" customHeight="1" x14ac:dyDescent="0.25">
      <c r="A1" s="43" t="s">
        <v>182</v>
      </c>
    </row>
    <row r="2" spans="1:1" ht="15" customHeight="1" x14ac:dyDescent="0.25">
      <c r="A2" s="41"/>
    </row>
    <row r="3" spans="1:1" ht="15" customHeight="1" x14ac:dyDescent="0.25">
      <c r="A3" s="44" t="s">
        <v>176</v>
      </c>
    </row>
    <row r="4" spans="1:1" ht="15" customHeight="1" x14ac:dyDescent="0.25">
      <c r="A4" s="41" t="s">
        <v>516</v>
      </c>
    </row>
    <row r="5" spans="1:1" ht="15" customHeight="1" x14ac:dyDescent="0.25">
      <c r="A5" s="41"/>
    </row>
    <row r="6" spans="1:1" ht="15" customHeight="1" x14ac:dyDescent="0.25">
      <c r="A6" s="44" t="s">
        <v>518</v>
      </c>
    </row>
    <row r="7" spans="1:1" ht="15" customHeight="1" x14ac:dyDescent="0.25">
      <c r="A7" s="41" t="s">
        <v>530</v>
      </c>
    </row>
    <row r="8" spans="1:1" ht="15" customHeight="1" x14ac:dyDescent="0.25">
      <c r="A8" s="41" t="s">
        <v>531</v>
      </c>
    </row>
    <row r="9" spans="1:1" ht="15" customHeight="1" x14ac:dyDescent="0.25">
      <c r="A9" s="41"/>
    </row>
    <row r="10" spans="1:1" ht="15" customHeight="1" x14ac:dyDescent="0.25">
      <c r="A10" s="44" t="s">
        <v>517</v>
      </c>
    </row>
    <row r="11" spans="1:1" ht="15" customHeight="1" x14ac:dyDescent="0.25">
      <c r="A11" s="41" t="s">
        <v>523</v>
      </c>
    </row>
    <row r="12" spans="1:1" ht="15" customHeight="1" x14ac:dyDescent="0.25">
      <c r="A12" s="41" t="s">
        <v>524</v>
      </c>
    </row>
    <row r="13" spans="1:1" ht="15" customHeight="1" x14ac:dyDescent="0.25">
      <c r="A13" s="41" t="s">
        <v>525</v>
      </c>
    </row>
    <row r="14" spans="1:1" ht="15" customHeight="1" x14ac:dyDescent="0.25">
      <c r="A14" s="41" t="s">
        <v>526</v>
      </c>
    </row>
    <row r="15" spans="1:1" ht="15" customHeight="1" x14ac:dyDescent="0.25">
      <c r="A15" s="41" t="s">
        <v>177</v>
      </c>
    </row>
    <row r="16" spans="1:1" ht="15" customHeight="1" x14ac:dyDescent="0.25">
      <c r="A16" s="41" t="s">
        <v>527</v>
      </c>
    </row>
    <row r="17" spans="1:1" ht="15" customHeight="1" x14ac:dyDescent="0.25">
      <c r="A17" s="41" t="s">
        <v>528</v>
      </c>
    </row>
    <row r="18" spans="1:1" ht="15" customHeight="1" x14ac:dyDescent="0.25">
      <c r="A18" s="41" t="s">
        <v>529</v>
      </c>
    </row>
    <row r="19" spans="1:1" x14ac:dyDescent="0.25">
      <c r="A19" s="45"/>
    </row>
  </sheetData>
  <pageMargins left="0.5" right="0.5" top="0.5" bottom="0.5" header="0.25" footer="0.25"/>
  <pageSetup paperSize="17" orientation="portrait" r:id="rId1"/>
  <headerFooter>
    <oddFooter>&amp;L&amp;"Arial,Regular"&amp;8&amp;P of &amp;N&amp;R&amp;"Arial,Regular"&amp;8&amp;F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0F1CE8-024F-4D20-AC48-EBC6DBBB3149}">
  <dimension ref="A1:H275"/>
  <sheetViews>
    <sheetView tabSelected="1" zoomScaleNormal="100" workbookViewId="0">
      <selection activeCell="G8" sqref="G8"/>
    </sheetView>
  </sheetViews>
  <sheetFormatPr defaultColWidth="31.140625" defaultRowHeight="12.75" x14ac:dyDescent="0.25"/>
  <cols>
    <col min="1" max="1" width="9" style="3" bestFit="1" customWidth="1"/>
    <col min="2" max="2" width="2.7109375" style="3" customWidth="1"/>
    <col min="3" max="3" width="42.7109375" style="26" customWidth="1"/>
    <col min="4" max="4" width="10.5703125" style="5" bestFit="1" customWidth="1"/>
    <col min="5" max="5" width="2.7109375" style="1" customWidth="1"/>
    <col min="6" max="6" width="6.85546875" style="1" customWidth="1"/>
    <col min="7" max="7" width="12.85546875" style="6" bestFit="1" customWidth="1"/>
    <col min="8" max="8" width="11.140625" style="1" customWidth="1"/>
    <col min="9" max="16384" width="31.140625" style="1"/>
  </cols>
  <sheetData>
    <row r="1" spans="1:8" ht="15.75" x14ac:dyDescent="0.25">
      <c r="A1" s="52" t="s">
        <v>182</v>
      </c>
      <c r="B1" s="53"/>
      <c r="C1" s="53"/>
      <c r="D1" s="53"/>
      <c r="E1" s="53"/>
      <c r="F1" s="53"/>
      <c r="G1" s="53"/>
      <c r="H1" s="54"/>
    </row>
    <row r="2" spans="1:8" ht="25.15" customHeight="1" x14ac:dyDescent="0.25">
      <c r="A2" s="59" t="s">
        <v>519</v>
      </c>
      <c r="B2" s="59"/>
      <c r="C2" s="59"/>
      <c r="D2" s="59"/>
      <c r="E2" s="59"/>
      <c r="F2" s="59"/>
      <c r="G2" s="59"/>
      <c r="H2" s="42"/>
    </row>
    <row r="3" spans="1:8" ht="25.15" customHeight="1" x14ac:dyDescent="0.25">
      <c r="A3" s="59" t="s">
        <v>514</v>
      </c>
      <c r="B3" s="59"/>
      <c r="C3" s="59"/>
      <c r="D3" s="59"/>
      <c r="E3" s="59"/>
      <c r="F3" s="60" t="s">
        <v>515</v>
      </c>
      <c r="G3" s="60"/>
      <c r="H3" s="47"/>
    </row>
    <row r="4" spans="1:8" ht="15" x14ac:dyDescent="0.25">
      <c r="A4" s="61"/>
      <c r="B4" s="61"/>
      <c r="C4" s="61"/>
      <c r="D4" s="61"/>
      <c r="E4" s="61"/>
      <c r="F4" s="61"/>
      <c r="G4" s="61"/>
      <c r="H4" s="42"/>
    </row>
    <row r="5" spans="1:8" x14ac:dyDescent="0.25">
      <c r="A5" s="2" t="s">
        <v>130</v>
      </c>
      <c r="C5" s="4"/>
    </row>
    <row r="6" spans="1:8" x14ac:dyDescent="0.25">
      <c r="A6" s="2" t="s">
        <v>129</v>
      </c>
      <c r="B6" s="7"/>
      <c r="C6" s="57"/>
      <c r="D6" s="58"/>
      <c r="E6" s="8"/>
      <c r="F6" s="28"/>
      <c r="G6" s="28"/>
    </row>
    <row r="7" spans="1:8" ht="15.95" customHeight="1" x14ac:dyDescent="0.25">
      <c r="A7" s="2" t="s">
        <v>129</v>
      </c>
      <c r="B7" s="7"/>
      <c r="C7" s="56" t="s">
        <v>174</v>
      </c>
      <c r="D7" s="56"/>
      <c r="E7" s="8"/>
      <c r="F7" s="28"/>
      <c r="G7" s="28"/>
    </row>
    <row r="8" spans="1:8" ht="38.25" customHeight="1" x14ac:dyDescent="0.25">
      <c r="A8" s="2" t="s">
        <v>129</v>
      </c>
      <c r="B8" s="7"/>
      <c r="C8" s="51" t="s">
        <v>175</v>
      </c>
      <c r="D8" s="51"/>
      <c r="E8" s="8"/>
      <c r="F8" s="29"/>
      <c r="G8" s="29"/>
    </row>
    <row r="9" spans="1:8" ht="25.5" x14ac:dyDescent="0.25">
      <c r="A9" s="2" t="s">
        <v>129</v>
      </c>
      <c r="B9" s="7"/>
      <c r="C9" s="9" t="s">
        <v>98</v>
      </c>
      <c r="D9" s="10" t="s">
        <v>96</v>
      </c>
      <c r="E9" s="11"/>
      <c r="F9" s="12" t="s">
        <v>99</v>
      </c>
      <c r="G9" s="12" t="s">
        <v>97</v>
      </c>
    </row>
    <row r="10" spans="1:8" x14ac:dyDescent="0.25">
      <c r="A10" s="2" t="s">
        <v>129</v>
      </c>
      <c r="B10" s="7"/>
      <c r="C10" s="49" t="s">
        <v>102</v>
      </c>
      <c r="D10" s="55"/>
      <c r="E10" s="11"/>
      <c r="F10" s="13"/>
      <c r="G10" s="14"/>
    </row>
    <row r="11" spans="1:8" x14ac:dyDescent="0.25">
      <c r="B11" s="7"/>
      <c r="C11" s="15" t="s">
        <v>0</v>
      </c>
      <c r="D11" s="16" t="s">
        <v>422</v>
      </c>
      <c r="E11" s="11"/>
      <c r="F11" s="17">
        <v>9</v>
      </c>
      <c r="G11" s="19">
        <v>43969</v>
      </c>
    </row>
    <row r="12" spans="1:8" x14ac:dyDescent="0.25">
      <c r="B12" s="7"/>
      <c r="C12" s="15" t="s">
        <v>2</v>
      </c>
      <c r="D12" s="16" t="s">
        <v>132</v>
      </c>
      <c r="E12" s="11"/>
      <c r="F12" s="17">
        <v>4</v>
      </c>
      <c r="G12" s="18">
        <v>37148</v>
      </c>
    </row>
    <row r="13" spans="1:8" x14ac:dyDescent="0.25">
      <c r="B13" s="7"/>
      <c r="C13" s="15" t="s">
        <v>3</v>
      </c>
      <c r="D13" s="16" t="s">
        <v>133</v>
      </c>
      <c r="E13" s="11"/>
      <c r="F13" s="17">
        <v>2</v>
      </c>
      <c r="G13" s="18">
        <v>37246</v>
      </c>
    </row>
    <row r="14" spans="1:8" x14ac:dyDescent="0.25">
      <c r="B14" s="7"/>
      <c r="C14" s="15" t="s">
        <v>4</v>
      </c>
      <c r="D14" s="16" t="s">
        <v>411</v>
      </c>
      <c r="E14" s="11"/>
      <c r="F14" s="17">
        <v>4</v>
      </c>
      <c r="G14" s="18">
        <v>44658</v>
      </c>
    </row>
    <row r="15" spans="1:8" x14ac:dyDescent="0.25">
      <c r="B15" s="7"/>
      <c r="C15" s="15" t="s">
        <v>5</v>
      </c>
      <c r="D15" s="16" t="s">
        <v>423</v>
      </c>
      <c r="E15" s="11"/>
      <c r="F15" s="17">
        <v>2</v>
      </c>
      <c r="G15" s="18">
        <v>41912</v>
      </c>
    </row>
    <row r="16" spans="1:8" x14ac:dyDescent="0.25">
      <c r="B16" s="7"/>
      <c r="C16" s="15" t="s">
        <v>6</v>
      </c>
      <c r="D16" s="16" t="s">
        <v>265</v>
      </c>
      <c r="E16" s="11"/>
      <c r="F16" s="17">
        <v>3</v>
      </c>
      <c r="G16" s="18">
        <v>41912</v>
      </c>
    </row>
    <row r="17" spans="2:7" x14ac:dyDescent="0.25">
      <c r="B17" s="7"/>
      <c r="C17" s="15" t="s">
        <v>7</v>
      </c>
      <c r="D17" s="16" t="s">
        <v>266</v>
      </c>
      <c r="E17" s="11"/>
      <c r="F17" s="17">
        <v>3</v>
      </c>
      <c r="G17" s="18">
        <v>41912</v>
      </c>
    </row>
    <row r="18" spans="2:7" x14ac:dyDescent="0.25">
      <c r="B18" s="7"/>
      <c r="C18" s="15" t="s">
        <v>8</v>
      </c>
      <c r="D18" s="16" t="s">
        <v>267</v>
      </c>
      <c r="E18" s="11"/>
      <c r="F18" s="17">
        <v>2</v>
      </c>
      <c r="G18" s="18">
        <v>41912</v>
      </c>
    </row>
    <row r="19" spans="2:7" x14ac:dyDescent="0.25">
      <c r="B19" s="7"/>
      <c r="C19" s="15" t="s">
        <v>9</v>
      </c>
      <c r="D19" s="16" t="s">
        <v>268</v>
      </c>
      <c r="E19" s="11"/>
      <c r="F19" s="17">
        <v>2</v>
      </c>
      <c r="G19" s="18">
        <v>41912</v>
      </c>
    </row>
    <row r="20" spans="2:7" x14ac:dyDescent="0.25">
      <c r="B20" s="7"/>
      <c r="C20" s="15" t="s">
        <v>10</v>
      </c>
      <c r="D20" s="16" t="s">
        <v>269</v>
      </c>
      <c r="E20" s="11"/>
      <c r="F20" s="17">
        <v>1</v>
      </c>
      <c r="G20" s="18">
        <v>41912</v>
      </c>
    </row>
    <row r="21" spans="2:7" x14ac:dyDescent="0.25">
      <c r="B21" s="7"/>
      <c r="C21" s="15" t="s">
        <v>11</v>
      </c>
      <c r="D21" s="16" t="s">
        <v>270</v>
      </c>
      <c r="E21" s="11"/>
      <c r="F21" s="17">
        <v>1</v>
      </c>
      <c r="G21" s="18">
        <v>41912</v>
      </c>
    </row>
    <row r="22" spans="2:7" x14ac:dyDescent="0.25">
      <c r="B22" s="7"/>
      <c r="C22" s="15" t="s">
        <v>12</v>
      </c>
      <c r="D22" s="16" t="s">
        <v>271</v>
      </c>
      <c r="E22" s="11"/>
      <c r="F22" s="17">
        <v>1</v>
      </c>
      <c r="G22" s="18">
        <v>41912</v>
      </c>
    </row>
    <row r="23" spans="2:7" x14ac:dyDescent="0.25">
      <c r="B23" s="7"/>
      <c r="C23" s="15" t="s">
        <v>13</v>
      </c>
      <c r="D23" s="16" t="s">
        <v>272</v>
      </c>
      <c r="E23" s="11"/>
      <c r="F23" s="17">
        <v>2</v>
      </c>
      <c r="G23" s="18">
        <v>41912</v>
      </c>
    </row>
    <row r="24" spans="2:7" x14ac:dyDescent="0.25">
      <c r="B24" s="7"/>
      <c r="C24" s="15" t="s">
        <v>14</v>
      </c>
      <c r="D24" s="16" t="s">
        <v>412</v>
      </c>
      <c r="E24" s="11"/>
      <c r="F24" s="17">
        <v>3</v>
      </c>
      <c r="G24" s="18">
        <v>44658</v>
      </c>
    </row>
    <row r="25" spans="2:7" x14ac:dyDescent="0.25">
      <c r="B25" s="7"/>
      <c r="C25" s="15" t="s">
        <v>15</v>
      </c>
      <c r="D25" s="16" t="s">
        <v>273</v>
      </c>
      <c r="E25" s="11"/>
      <c r="F25" s="17">
        <v>2</v>
      </c>
      <c r="G25" s="18">
        <v>41912</v>
      </c>
    </row>
    <row r="26" spans="2:7" x14ac:dyDescent="0.25">
      <c r="B26" s="7"/>
      <c r="C26" s="15" t="s">
        <v>16</v>
      </c>
      <c r="D26" s="16" t="s">
        <v>274</v>
      </c>
      <c r="E26" s="11"/>
      <c r="F26" s="17">
        <v>2</v>
      </c>
      <c r="G26" s="18">
        <v>41912</v>
      </c>
    </row>
    <row r="27" spans="2:7" x14ac:dyDescent="0.25">
      <c r="B27" s="7"/>
      <c r="C27" s="15" t="s">
        <v>17</v>
      </c>
      <c r="D27" s="16" t="s">
        <v>413</v>
      </c>
      <c r="E27" s="11"/>
      <c r="F27" s="17">
        <v>2</v>
      </c>
      <c r="G27" s="18">
        <v>44658</v>
      </c>
    </row>
    <row r="28" spans="2:7" x14ac:dyDescent="0.25">
      <c r="B28" s="7"/>
      <c r="C28" s="15" t="s">
        <v>18</v>
      </c>
      <c r="D28" s="16" t="s">
        <v>505</v>
      </c>
      <c r="E28" s="11"/>
      <c r="F28" s="17">
        <v>4</v>
      </c>
      <c r="G28" s="18" t="s">
        <v>1</v>
      </c>
    </row>
    <row r="29" spans="2:7" x14ac:dyDescent="0.25">
      <c r="B29" s="7"/>
      <c r="C29" s="15" t="s">
        <v>19</v>
      </c>
      <c r="D29" s="16" t="s">
        <v>506</v>
      </c>
      <c r="E29" s="11"/>
      <c r="F29" s="17">
        <v>3</v>
      </c>
      <c r="G29" s="18" t="s">
        <v>1</v>
      </c>
    </row>
    <row r="30" spans="2:7" x14ac:dyDescent="0.25">
      <c r="B30" s="7"/>
      <c r="C30" s="15" t="s">
        <v>20</v>
      </c>
      <c r="D30" s="16" t="s">
        <v>507</v>
      </c>
      <c r="E30" s="11"/>
      <c r="F30" s="17">
        <v>3</v>
      </c>
      <c r="G30" s="18" t="s">
        <v>1</v>
      </c>
    </row>
    <row r="31" spans="2:7" x14ac:dyDescent="0.25">
      <c r="B31" s="7"/>
      <c r="C31" s="15" t="s">
        <v>21</v>
      </c>
      <c r="D31" s="16" t="s">
        <v>414</v>
      </c>
      <c r="E31" s="11"/>
      <c r="F31" s="17">
        <v>1</v>
      </c>
      <c r="G31" s="18">
        <v>44658</v>
      </c>
    </row>
    <row r="32" spans="2:7" x14ac:dyDescent="0.25">
      <c r="B32" s="7"/>
      <c r="C32" s="15" t="s">
        <v>379</v>
      </c>
      <c r="D32" s="16" t="s">
        <v>488</v>
      </c>
      <c r="E32" s="11"/>
      <c r="F32" s="17">
        <v>7</v>
      </c>
      <c r="G32" s="18">
        <v>45644</v>
      </c>
    </row>
    <row r="33" spans="2:7" ht="12.75" customHeight="1" x14ac:dyDescent="0.25">
      <c r="B33" s="7"/>
      <c r="C33" s="15" t="s">
        <v>188</v>
      </c>
      <c r="D33" s="16" t="s">
        <v>489</v>
      </c>
      <c r="E33" s="11"/>
      <c r="F33" s="17">
        <v>4</v>
      </c>
      <c r="G33" s="18">
        <v>45644</v>
      </c>
    </row>
    <row r="34" spans="2:7" x14ac:dyDescent="0.25">
      <c r="B34" s="7"/>
      <c r="C34" s="15" t="s">
        <v>22</v>
      </c>
      <c r="D34" s="16" t="s">
        <v>275</v>
      </c>
      <c r="E34" s="11"/>
      <c r="F34" s="17">
        <v>2</v>
      </c>
      <c r="G34" s="18">
        <v>41912</v>
      </c>
    </row>
    <row r="35" spans="2:7" x14ac:dyDescent="0.25">
      <c r="B35" s="7"/>
      <c r="C35" s="15" t="s">
        <v>23</v>
      </c>
      <c r="D35" s="16" t="s">
        <v>244</v>
      </c>
      <c r="E35" s="11"/>
      <c r="F35" s="17">
        <v>2</v>
      </c>
      <c r="G35" s="18">
        <v>41299</v>
      </c>
    </row>
    <row r="36" spans="2:7" ht="25.5" x14ac:dyDescent="0.25">
      <c r="B36" s="7"/>
      <c r="C36" s="15" t="s">
        <v>189</v>
      </c>
      <c r="D36" s="16" t="s">
        <v>367</v>
      </c>
      <c r="E36" s="11"/>
      <c r="F36" s="17">
        <v>8</v>
      </c>
      <c r="G36" s="18" t="s">
        <v>1</v>
      </c>
    </row>
    <row r="37" spans="2:7" ht="25.5" x14ac:dyDescent="0.25">
      <c r="B37" s="7"/>
      <c r="C37" s="15" t="s">
        <v>432</v>
      </c>
      <c r="D37" s="16" t="s">
        <v>369</v>
      </c>
      <c r="E37" s="11"/>
      <c r="F37" s="17">
        <v>6</v>
      </c>
      <c r="G37" s="18" t="s">
        <v>1</v>
      </c>
    </row>
    <row r="38" spans="2:7" x14ac:dyDescent="0.25">
      <c r="B38" s="7"/>
      <c r="C38" s="15" t="s">
        <v>24</v>
      </c>
      <c r="D38" s="16" t="s">
        <v>415</v>
      </c>
      <c r="E38" s="11"/>
      <c r="F38" s="17">
        <v>2</v>
      </c>
      <c r="G38" s="18">
        <v>44658</v>
      </c>
    </row>
    <row r="39" spans="2:7" x14ac:dyDescent="0.25">
      <c r="B39" s="7"/>
      <c r="C39" s="15" t="s">
        <v>25</v>
      </c>
      <c r="D39" s="16" t="s">
        <v>375</v>
      </c>
      <c r="E39" s="11"/>
      <c r="F39" s="17">
        <v>2</v>
      </c>
      <c r="G39" s="18">
        <v>43969</v>
      </c>
    </row>
    <row r="40" spans="2:7" x14ac:dyDescent="0.25">
      <c r="B40" s="7"/>
      <c r="C40" s="15" t="s">
        <v>26</v>
      </c>
      <c r="D40" s="16" t="s">
        <v>184</v>
      </c>
      <c r="E40" s="11"/>
      <c r="F40" s="17">
        <v>2</v>
      </c>
      <c r="G40" s="18">
        <v>40431</v>
      </c>
    </row>
    <row r="41" spans="2:7" x14ac:dyDescent="0.25">
      <c r="B41" s="7"/>
      <c r="C41" s="15" t="s">
        <v>27</v>
      </c>
      <c r="D41" s="16" t="s">
        <v>416</v>
      </c>
      <c r="E41" s="11"/>
      <c r="F41" s="17">
        <v>2</v>
      </c>
      <c r="G41" s="18">
        <v>41299</v>
      </c>
    </row>
    <row r="42" spans="2:7" ht="12.75" customHeight="1" x14ac:dyDescent="0.25">
      <c r="B42" s="7"/>
      <c r="C42" s="15" t="s">
        <v>28</v>
      </c>
      <c r="D42" s="16" t="s">
        <v>347</v>
      </c>
      <c r="E42" s="11"/>
      <c r="F42" s="17">
        <v>5</v>
      </c>
      <c r="G42" s="18">
        <v>43152</v>
      </c>
    </row>
    <row r="43" spans="2:7" x14ac:dyDescent="0.25">
      <c r="B43" s="7"/>
      <c r="C43" s="15" t="s">
        <v>29</v>
      </c>
      <c r="D43" s="16" t="s">
        <v>424</v>
      </c>
      <c r="E43" s="11"/>
      <c r="F43" s="17">
        <v>4</v>
      </c>
      <c r="G43" s="18">
        <v>44658</v>
      </c>
    </row>
    <row r="44" spans="2:7" x14ac:dyDescent="0.25">
      <c r="B44" s="7"/>
      <c r="C44" s="15" t="s">
        <v>30</v>
      </c>
      <c r="D44" s="16" t="s">
        <v>425</v>
      </c>
      <c r="E44" s="11"/>
      <c r="F44" s="17">
        <v>2</v>
      </c>
      <c r="G44" s="18">
        <v>41912</v>
      </c>
    </row>
    <row r="45" spans="2:7" x14ac:dyDescent="0.25">
      <c r="B45" s="7"/>
      <c r="C45" s="15" t="s">
        <v>31</v>
      </c>
      <c r="D45" s="16" t="s">
        <v>245</v>
      </c>
      <c r="E45" s="11"/>
      <c r="F45" s="17">
        <v>6</v>
      </c>
      <c r="G45" s="18">
        <v>41299</v>
      </c>
    </row>
    <row r="46" spans="2:7" ht="12.75" customHeight="1" x14ac:dyDescent="0.25">
      <c r="B46" s="7"/>
      <c r="C46" s="15" t="s">
        <v>32</v>
      </c>
      <c r="D46" s="16" t="s">
        <v>409</v>
      </c>
      <c r="E46" s="11"/>
      <c r="F46" s="17">
        <v>2</v>
      </c>
      <c r="G46" s="18" t="s">
        <v>1</v>
      </c>
    </row>
    <row r="47" spans="2:7" x14ac:dyDescent="0.25">
      <c r="B47" s="7"/>
      <c r="C47" s="15" t="s">
        <v>33</v>
      </c>
      <c r="D47" s="16" t="s">
        <v>433</v>
      </c>
      <c r="E47" s="11"/>
      <c r="F47" s="17">
        <v>6</v>
      </c>
      <c r="G47" s="18" t="s">
        <v>1</v>
      </c>
    </row>
    <row r="48" spans="2:7" x14ac:dyDescent="0.25">
      <c r="B48" s="7"/>
      <c r="C48" s="15" t="s">
        <v>190</v>
      </c>
      <c r="D48" s="16" t="s">
        <v>410</v>
      </c>
      <c r="E48" s="11"/>
      <c r="F48" s="17">
        <v>2</v>
      </c>
      <c r="G48" s="18" t="s">
        <v>1</v>
      </c>
    </row>
    <row r="49" spans="2:7" ht="12.75" customHeight="1" x14ac:dyDescent="0.25">
      <c r="B49" s="7"/>
      <c r="C49" s="15" t="s">
        <v>34</v>
      </c>
      <c r="D49" s="16" t="s">
        <v>185</v>
      </c>
      <c r="E49" s="11"/>
      <c r="F49" s="17">
        <v>2</v>
      </c>
      <c r="G49" s="18">
        <v>40431</v>
      </c>
    </row>
    <row r="50" spans="2:7" x14ac:dyDescent="0.25">
      <c r="B50" s="7"/>
      <c r="C50" s="15" t="s">
        <v>35</v>
      </c>
      <c r="D50" s="16" t="s">
        <v>348</v>
      </c>
      <c r="E50" s="11"/>
      <c r="F50" s="17">
        <v>9</v>
      </c>
      <c r="G50" s="18" t="s">
        <v>349</v>
      </c>
    </row>
    <row r="51" spans="2:7" ht="12.75" customHeight="1" x14ac:dyDescent="0.25">
      <c r="B51" s="7"/>
      <c r="C51" s="15" t="s">
        <v>36</v>
      </c>
      <c r="D51" s="16" t="s">
        <v>462</v>
      </c>
      <c r="E51" s="11"/>
      <c r="F51" s="17">
        <v>6</v>
      </c>
      <c r="G51" s="18" t="s">
        <v>1</v>
      </c>
    </row>
    <row r="52" spans="2:7" ht="12.75" customHeight="1" x14ac:dyDescent="0.25">
      <c r="B52" s="7"/>
      <c r="C52" s="15" t="s">
        <v>282</v>
      </c>
      <c r="D52" s="16" t="s">
        <v>283</v>
      </c>
      <c r="E52" s="11"/>
      <c r="F52" s="17">
        <v>22</v>
      </c>
      <c r="G52" s="18" t="s">
        <v>1</v>
      </c>
    </row>
    <row r="53" spans="2:7" x14ac:dyDescent="0.25">
      <c r="B53" s="7"/>
      <c r="C53" s="15" t="s">
        <v>37</v>
      </c>
      <c r="D53" s="16" t="s">
        <v>490</v>
      </c>
      <c r="E53" s="11"/>
      <c r="F53" s="17">
        <v>4</v>
      </c>
      <c r="G53" s="18" t="s">
        <v>1</v>
      </c>
    </row>
    <row r="54" spans="2:7" x14ac:dyDescent="0.25">
      <c r="B54" s="7"/>
      <c r="C54" s="15" t="s">
        <v>38</v>
      </c>
      <c r="D54" s="16" t="s">
        <v>482</v>
      </c>
      <c r="E54" s="11"/>
      <c r="F54" s="17">
        <v>5</v>
      </c>
      <c r="G54" s="18" t="s">
        <v>1</v>
      </c>
    </row>
    <row r="55" spans="2:7" x14ac:dyDescent="0.25">
      <c r="B55" s="7"/>
      <c r="C55" s="15" t="s">
        <v>39</v>
      </c>
      <c r="D55" s="16" t="s">
        <v>292</v>
      </c>
      <c r="E55" s="11"/>
      <c r="F55" s="17">
        <v>8</v>
      </c>
      <c r="G55" s="18" t="s">
        <v>1</v>
      </c>
    </row>
    <row r="56" spans="2:7" x14ac:dyDescent="0.25">
      <c r="B56" s="7"/>
      <c r="C56" s="15" t="s">
        <v>40</v>
      </c>
      <c r="D56" s="16" t="s">
        <v>134</v>
      </c>
      <c r="E56" s="11"/>
      <c r="F56" s="17">
        <v>6</v>
      </c>
      <c r="G56" s="18">
        <v>37939</v>
      </c>
    </row>
    <row r="57" spans="2:7" x14ac:dyDescent="0.25">
      <c r="B57" s="7"/>
      <c r="C57" s="15" t="s">
        <v>380</v>
      </c>
      <c r="D57" s="16" t="s">
        <v>284</v>
      </c>
      <c r="E57" s="11"/>
      <c r="F57" s="17">
        <v>16</v>
      </c>
      <c r="G57" s="18" t="s">
        <v>1</v>
      </c>
    </row>
    <row r="58" spans="2:7" x14ac:dyDescent="0.25">
      <c r="B58" s="7"/>
      <c r="C58" s="15" t="s">
        <v>351</v>
      </c>
      <c r="D58" s="16" t="s">
        <v>352</v>
      </c>
      <c r="E58" s="11"/>
      <c r="F58" s="17">
        <v>5</v>
      </c>
      <c r="G58" s="18" t="s">
        <v>1</v>
      </c>
    </row>
    <row r="59" spans="2:7" x14ac:dyDescent="0.25">
      <c r="B59" s="7"/>
      <c r="C59" s="15" t="s">
        <v>41</v>
      </c>
      <c r="D59" s="16" t="s">
        <v>288</v>
      </c>
      <c r="E59" s="11"/>
      <c r="F59" s="17">
        <v>3</v>
      </c>
      <c r="G59" s="18" t="s">
        <v>1</v>
      </c>
    </row>
    <row r="60" spans="2:7" x14ac:dyDescent="0.25">
      <c r="B60" s="7"/>
      <c r="C60" s="15" t="s">
        <v>285</v>
      </c>
      <c r="D60" s="16" t="s">
        <v>286</v>
      </c>
      <c r="E60" s="11"/>
      <c r="F60" s="17">
        <v>4</v>
      </c>
      <c r="G60" s="18" t="s">
        <v>1</v>
      </c>
    </row>
    <row r="61" spans="2:7" x14ac:dyDescent="0.25">
      <c r="B61" s="7"/>
      <c r="C61" s="15" t="s">
        <v>521</v>
      </c>
      <c r="D61" s="16" t="s">
        <v>287</v>
      </c>
      <c r="E61" s="11"/>
      <c r="F61" s="17">
        <v>7</v>
      </c>
      <c r="G61" s="18" t="s">
        <v>1</v>
      </c>
    </row>
    <row r="62" spans="2:7" ht="25.5" x14ac:dyDescent="0.25">
      <c r="B62" s="7"/>
      <c r="C62" s="15" t="s">
        <v>522</v>
      </c>
      <c r="D62" s="16" t="s">
        <v>370</v>
      </c>
      <c r="E62" s="11"/>
      <c r="F62" s="17">
        <v>7</v>
      </c>
      <c r="G62" s="18" t="s">
        <v>1</v>
      </c>
    </row>
    <row r="63" spans="2:7" x14ac:dyDescent="0.25">
      <c r="B63" s="7"/>
      <c r="C63" s="15" t="s">
        <v>42</v>
      </c>
      <c r="D63" s="16" t="s">
        <v>135</v>
      </c>
      <c r="E63" s="11"/>
      <c r="F63" s="17">
        <v>10</v>
      </c>
      <c r="G63" s="18">
        <v>39198</v>
      </c>
    </row>
    <row r="64" spans="2:7" x14ac:dyDescent="0.25">
      <c r="B64" s="7"/>
      <c r="C64" s="15" t="s">
        <v>43</v>
      </c>
      <c r="D64" s="16" t="s">
        <v>350</v>
      </c>
      <c r="E64" s="11"/>
      <c r="F64" s="17">
        <v>1</v>
      </c>
      <c r="G64" s="18">
        <v>43188</v>
      </c>
    </row>
    <row r="65" spans="2:7" x14ac:dyDescent="0.25">
      <c r="B65" s="7"/>
      <c r="C65" s="15" t="s">
        <v>374</v>
      </c>
      <c r="D65" s="16" t="s">
        <v>289</v>
      </c>
      <c r="E65" s="11"/>
      <c r="F65" s="17">
        <v>6</v>
      </c>
      <c r="G65" s="18" t="s">
        <v>1</v>
      </c>
    </row>
    <row r="66" spans="2:7" x14ac:dyDescent="0.25">
      <c r="B66" s="7"/>
      <c r="C66" s="15" t="s">
        <v>44</v>
      </c>
      <c r="D66" s="16" t="s">
        <v>343</v>
      </c>
      <c r="E66" s="11"/>
      <c r="F66" s="17">
        <v>6</v>
      </c>
      <c r="G66" s="18" t="s">
        <v>1</v>
      </c>
    </row>
    <row r="67" spans="2:7" x14ac:dyDescent="0.25">
      <c r="B67" s="7"/>
      <c r="C67" s="15" t="s">
        <v>45</v>
      </c>
      <c r="D67" s="16" t="s">
        <v>136</v>
      </c>
      <c r="E67" s="11"/>
      <c r="F67" s="17">
        <v>2</v>
      </c>
      <c r="G67" s="18">
        <v>37148</v>
      </c>
    </row>
    <row r="68" spans="2:7" x14ac:dyDescent="0.25">
      <c r="B68" s="7"/>
      <c r="C68" s="15" t="s">
        <v>46</v>
      </c>
      <c r="D68" s="16" t="s">
        <v>512</v>
      </c>
      <c r="E68" s="11"/>
      <c r="F68" s="17">
        <v>3</v>
      </c>
      <c r="G68" s="18" t="s">
        <v>1</v>
      </c>
    </row>
    <row r="69" spans="2:7" ht="25.5" x14ac:dyDescent="0.25">
      <c r="B69" s="7"/>
      <c r="C69" s="15" t="s">
        <v>47</v>
      </c>
      <c r="D69" s="16" t="s">
        <v>407</v>
      </c>
      <c r="E69" s="11"/>
      <c r="F69" s="17">
        <v>8</v>
      </c>
      <c r="G69" s="18" t="s">
        <v>1</v>
      </c>
    </row>
    <row r="70" spans="2:7" x14ac:dyDescent="0.25">
      <c r="B70" s="7"/>
      <c r="C70" s="15" t="s">
        <v>48</v>
      </c>
      <c r="D70" s="16" t="s">
        <v>137</v>
      </c>
      <c r="E70" s="11"/>
      <c r="F70" s="17">
        <v>2</v>
      </c>
      <c r="G70" s="18">
        <v>37939</v>
      </c>
    </row>
    <row r="71" spans="2:7" x14ac:dyDescent="0.25">
      <c r="B71" s="7"/>
      <c r="C71" s="15" t="s">
        <v>49</v>
      </c>
      <c r="D71" s="16" t="s">
        <v>344</v>
      </c>
      <c r="E71" s="11"/>
      <c r="F71" s="17">
        <v>5</v>
      </c>
      <c r="G71" s="18">
        <v>42941</v>
      </c>
    </row>
    <row r="72" spans="2:7" x14ac:dyDescent="0.25">
      <c r="B72" s="7"/>
      <c r="C72" s="15" t="s">
        <v>361</v>
      </c>
      <c r="D72" s="16" t="s">
        <v>376</v>
      </c>
      <c r="E72" s="11"/>
      <c r="F72" s="17">
        <v>1</v>
      </c>
      <c r="G72" s="18">
        <v>43969</v>
      </c>
    </row>
    <row r="73" spans="2:7" x14ac:dyDescent="0.25">
      <c r="B73" s="7"/>
      <c r="C73" s="15" t="s">
        <v>50</v>
      </c>
      <c r="D73" s="16" t="s">
        <v>138</v>
      </c>
      <c r="E73" s="11"/>
      <c r="F73" s="17">
        <v>2</v>
      </c>
      <c r="G73" s="18">
        <v>38673</v>
      </c>
    </row>
    <row r="74" spans="2:7" x14ac:dyDescent="0.25">
      <c r="B74" s="7"/>
      <c r="C74" s="15" t="s">
        <v>51</v>
      </c>
      <c r="D74" s="16" t="s">
        <v>377</v>
      </c>
      <c r="E74" s="11"/>
      <c r="F74" s="17">
        <v>2</v>
      </c>
      <c r="G74" s="18">
        <v>43969</v>
      </c>
    </row>
    <row r="75" spans="2:7" x14ac:dyDescent="0.25">
      <c r="B75" s="7"/>
      <c r="C75" s="15" t="s">
        <v>52</v>
      </c>
      <c r="D75" s="16" t="s">
        <v>491</v>
      </c>
      <c r="E75" s="11"/>
      <c r="F75" s="17">
        <v>4</v>
      </c>
      <c r="G75" s="18">
        <v>45644</v>
      </c>
    </row>
    <row r="76" spans="2:7" x14ac:dyDescent="0.25">
      <c r="B76" s="7"/>
      <c r="C76" s="15" t="s">
        <v>53</v>
      </c>
      <c r="D76" s="16" t="s">
        <v>139</v>
      </c>
      <c r="E76" s="11"/>
      <c r="F76" s="17">
        <v>6</v>
      </c>
      <c r="G76" s="18">
        <v>37148</v>
      </c>
    </row>
    <row r="77" spans="2:7" x14ac:dyDescent="0.25">
      <c r="B77" s="7"/>
      <c r="C77" s="15" t="s">
        <v>54</v>
      </c>
      <c r="D77" s="16" t="s">
        <v>378</v>
      </c>
      <c r="E77" s="11"/>
      <c r="F77" s="17">
        <v>7</v>
      </c>
      <c r="G77" s="18">
        <v>43969</v>
      </c>
    </row>
    <row r="78" spans="2:7" x14ac:dyDescent="0.25">
      <c r="B78" s="7"/>
      <c r="C78" s="15" t="s">
        <v>55</v>
      </c>
      <c r="D78" s="16" t="s">
        <v>186</v>
      </c>
      <c r="E78" s="11"/>
      <c r="F78" s="17">
        <v>6</v>
      </c>
      <c r="G78" s="18">
        <v>40431</v>
      </c>
    </row>
    <row r="79" spans="2:7" x14ac:dyDescent="0.25">
      <c r="B79" s="7"/>
      <c r="C79" s="15" t="s">
        <v>56</v>
      </c>
      <c r="D79" s="16" t="s">
        <v>494</v>
      </c>
      <c r="E79" s="11"/>
      <c r="F79" s="17">
        <v>4</v>
      </c>
      <c r="G79" s="18" t="s">
        <v>1</v>
      </c>
    </row>
    <row r="80" spans="2:7" x14ac:dyDescent="0.25">
      <c r="B80" s="7"/>
      <c r="C80" s="15" t="s">
        <v>57</v>
      </c>
      <c r="D80" s="16" t="s">
        <v>140</v>
      </c>
      <c r="E80" s="11"/>
      <c r="F80" s="17">
        <v>2</v>
      </c>
      <c r="G80" s="18">
        <v>37148</v>
      </c>
    </row>
    <row r="81" spans="2:7" x14ac:dyDescent="0.25">
      <c r="B81" s="7"/>
      <c r="C81" s="15" t="s">
        <v>59</v>
      </c>
      <c r="D81" s="16" t="s">
        <v>408</v>
      </c>
      <c r="E81" s="11"/>
      <c r="F81" s="17">
        <v>4</v>
      </c>
      <c r="G81" s="18" t="s">
        <v>1</v>
      </c>
    </row>
    <row r="82" spans="2:7" x14ac:dyDescent="0.25">
      <c r="B82" s="7"/>
      <c r="C82" s="15" t="s">
        <v>60</v>
      </c>
      <c r="D82" s="16" t="s">
        <v>141</v>
      </c>
      <c r="E82" s="11"/>
      <c r="F82" s="17">
        <v>3</v>
      </c>
      <c r="G82" s="18">
        <v>37148</v>
      </c>
    </row>
    <row r="83" spans="2:7" x14ac:dyDescent="0.25">
      <c r="B83" s="7"/>
      <c r="C83" s="15" t="s">
        <v>61</v>
      </c>
      <c r="D83" s="16" t="s">
        <v>417</v>
      </c>
      <c r="E83" s="11"/>
      <c r="F83" s="17">
        <v>1</v>
      </c>
      <c r="G83" s="18">
        <v>44658</v>
      </c>
    </row>
    <row r="84" spans="2:7" x14ac:dyDescent="0.25">
      <c r="B84" s="7"/>
      <c r="C84" s="15" t="s">
        <v>62</v>
      </c>
      <c r="D84" s="16" t="s">
        <v>142</v>
      </c>
      <c r="E84" s="11"/>
      <c r="F84" s="17">
        <v>7</v>
      </c>
      <c r="G84" s="18">
        <v>39742</v>
      </c>
    </row>
    <row r="85" spans="2:7" x14ac:dyDescent="0.25">
      <c r="B85" s="7"/>
      <c r="C85" s="15" t="s">
        <v>63</v>
      </c>
      <c r="D85" s="16" t="s">
        <v>143</v>
      </c>
      <c r="E85" s="11"/>
      <c r="F85" s="17">
        <v>6</v>
      </c>
      <c r="G85" s="18">
        <v>37939</v>
      </c>
    </row>
    <row r="86" spans="2:7" x14ac:dyDescent="0.25">
      <c r="B86" s="7"/>
      <c r="C86" s="15" t="s">
        <v>64</v>
      </c>
      <c r="D86" s="16" t="s">
        <v>187</v>
      </c>
      <c r="E86" s="11"/>
      <c r="F86" s="17">
        <v>7</v>
      </c>
      <c r="G86" s="18">
        <v>40431</v>
      </c>
    </row>
    <row r="87" spans="2:7" x14ac:dyDescent="0.25">
      <c r="B87" s="7"/>
      <c r="C87" s="15" t="s">
        <v>260</v>
      </c>
      <c r="D87" s="16" t="s">
        <v>492</v>
      </c>
      <c r="E87" s="11"/>
      <c r="F87" s="17">
        <v>3</v>
      </c>
      <c r="G87" s="18">
        <v>45644</v>
      </c>
    </row>
    <row r="88" spans="2:7" x14ac:dyDescent="0.25">
      <c r="B88" s="7"/>
      <c r="C88" s="15" t="s">
        <v>65</v>
      </c>
      <c r="D88" s="16" t="s">
        <v>493</v>
      </c>
      <c r="E88" s="11"/>
      <c r="F88" s="17">
        <v>9</v>
      </c>
      <c r="G88" s="18">
        <v>45644</v>
      </c>
    </row>
    <row r="89" spans="2:7" x14ac:dyDescent="0.25">
      <c r="B89" s="7"/>
      <c r="C89" s="15" t="s">
        <v>66</v>
      </c>
      <c r="D89" s="16" t="s">
        <v>144</v>
      </c>
      <c r="E89" s="11"/>
      <c r="F89" s="17">
        <v>2</v>
      </c>
      <c r="G89" s="18">
        <v>38287</v>
      </c>
    </row>
    <row r="90" spans="2:7" x14ac:dyDescent="0.25">
      <c r="B90" s="7"/>
      <c r="C90" s="15" t="s">
        <v>67</v>
      </c>
      <c r="D90" s="16" t="s">
        <v>145</v>
      </c>
      <c r="E90" s="11"/>
      <c r="F90" s="17">
        <v>4</v>
      </c>
      <c r="G90" s="18">
        <v>37148</v>
      </c>
    </row>
    <row r="91" spans="2:7" x14ac:dyDescent="0.25">
      <c r="B91" s="7"/>
      <c r="C91" s="15" t="s">
        <v>68</v>
      </c>
      <c r="D91" s="16" t="s">
        <v>178</v>
      </c>
      <c r="E91" s="11"/>
      <c r="F91" s="17">
        <v>2</v>
      </c>
      <c r="G91" s="18">
        <v>40072</v>
      </c>
    </row>
    <row r="92" spans="2:7" x14ac:dyDescent="0.25">
      <c r="B92" s="7"/>
      <c r="C92" s="15" t="s">
        <v>69</v>
      </c>
      <c r="D92" s="16" t="s">
        <v>239</v>
      </c>
      <c r="E92" s="11"/>
      <c r="F92" s="17">
        <v>5</v>
      </c>
      <c r="G92" s="18" t="s">
        <v>1</v>
      </c>
    </row>
    <row r="93" spans="2:7" x14ac:dyDescent="0.25">
      <c r="B93" s="7"/>
      <c r="C93" s="15" t="s">
        <v>70</v>
      </c>
      <c r="D93" s="16" t="s">
        <v>513</v>
      </c>
      <c r="E93" s="11"/>
      <c r="F93" s="17">
        <v>8</v>
      </c>
      <c r="G93" s="18" t="s">
        <v>1</v>
      </c>
    </row>
    <row r="94" spans="2:7" x14ac:dyDescent="0.25">
      <c r="B94" s="7"/>
      <c r="C94" s="15" t="s">
        <v>463</v>
      </c>
      <c r="D94" s="16" t="s">
        <v>464</v>
      </c>
      <c r="E94" s="11"/>
      <c r="F94" s="17">
        <v>6</v>
      </c>
      <c r="G94" s="18" t="s">
        <v>1</v>
      </c>
    </row>
    <row r="95" spans="2:7" x14ac:dyDescent="0.25">
      <c r="B95" s="7"/>
      <c r="C95" s="15" t="s">
        <v>508</v>
      </c>
      <c r="D95" s="16" t="s">
        <v>509</v>
      </c>
      <c r="E95" s="11"/>
      <c r="F95" s="17">
        <v>4</v>
      </c>
      <c r="G95" s="18" t="s">
        <v>1</v>
      </c>
    </row>
    <row r="96" spans="2:7" x14ac:dyDescent="0.25">
      <c r="B96" s="7"/>
      <c r="C96" s="15" t="s">
        <v>179</v>
      </c>
      <c r="D96" s="16" t="s">
        <v>181</v>
      </c>
      <c r="E96" s="11"/>
      <c r="F96" s="17">
        <v>2</v>
      </c>
      <c r="G96" s="18" t="s">
        <v>1</v>
      </c>
    </row>
    <row r="97" spans="1:7" ht="25.5" x14ac:dyDescent="0.25">
      <c r="B97" s="7"/>
      <c r="C97" s="15" t="s">
        <v>290</v>
      </c>
      <c r="D97" s="16" t="s">
        <v>258</v>
      </c>
      <c r="E97" s="11"/>
      <c r="F97" s="17">
        <v>8</v>
      </c>
      <c r="G97" s="18" t="s">
        <v>1</v>
      </c>
    </row>
    <row r="98" spans="1:7" x14ac:dyDescent="0.25">
      <c r="B98" s="7"/>
      <c r="C98" s="15" t="s">
        <v>58</v>
      </c>
      <c r="D98" s="16" t="s">
        <v>259</v>
      </c>
      <c r="E98" s="11"/>
      <c r="F98" s="17">
        <v>2</v>
      </c>
      <c r="G98" s="18" t="s">
        <v>1</v>
      </c>
    </row>
    <row r="99" spans="1:7" x14ac:dyDescent="0.25">
      <c r="A99" s="2" t="s">
        <v>129</v>
      </c>
      <c r="B99" s="7"/>
      <c r="C99" s="49" t="s">
        <v>101</v>
      </c>
      <c r="D99" s="50"/>
      <c r="E99" s="11"/>
      <c r="F99" s="13"/>
      <c r="G99" s="14"/>
    </row>
    <row r="100" spans="1:7" x14ac:dyDescent="0.25">
      <c r="B100" s="7"/>
      <c r="C100" s="15" t="s">
        <v>71</v>
      </c>
      <c r="D100" s="16" t="s">
        <v>483</v>
      </c>
      <c r="E100" s="11"/>
      <c r="F100" s="17">
        <v>4</v>
      </c>
      <c r="G100" s="18" t="s">
        <v>1</v>
      </c>
    </row>
    <row r="101" spans="1:7" ht="12.75" customHeight="1" x14ac:dyDescent="0.25">
      <c r="B101" s="7"/>
      <c r="C101" s="15" t="s">
        <v>72</v>
      </c>
      <c r="D101" s="16" t="s">
        <v>418</v>
      </c>
      <c r="E101" s="11"/>
      <c r="F101" s="17">
        <v>5</v>
      </c>
      <c r="G101" s="18">
        <v>44658</v>
      </c>
    </row>
    <row r="102" spans="1:7" ht="25.5" x14ac:dyDescent="0.25">
      <c r="B102" s="7"/>
      <c r="C102" s="15" t="s">
        <v>73</v>
      </c>
      <c r="D102" s="16" t="s">
        <v>419</v>
      </c>
      <c r="E102" s="11"/>
      <c r="F102" s="17">
        <v>6</v>
      </c>
      <c r="G102" s="18">
        <v>44658</v>
      </c>
    </row>
    <row r="103" spans="1:7" x14ac:dyDescent="0.25">
      <c r="B103" s="7"/>
      <c r="C103" s="15" t="s">
        <v>74</v>
      </c>
      <c r="D103" s="16" t="s">
        <v>460</v>
      </c>
      <c r="E103" s="11"/>
      <c r="F103" s="17">
        <v>8</v>
      </c>
      <c r="G103" s="18" t="s">
        <v>1</v>
      </c>
    </row>
    <row r="104" spans="1:7" x14ac:dyDescent="0.25">
      <c r="B104" s="7"/>
      <c r="C104" s="15" t="s">
        <v>75</v>
      </c>
      <c r="D104" s="16" t="s">
        <v>484</v>
      </c>
      <c r="E104" s="11"/>
      <c r="F104" s="17">
        <v>8</v>
      </c>
      <c r="G104" s="18" t="s">
        <v>1</v>
      </c>
    </row>
    <row r="105" spans="1:7" x14ac:dyDescent="0.25">
      <c r="B105" s="7"/>
      <c r="C105" s="15" t="s">
        <v>363</v>
      </c>
      <c r="D105" s="16" t="s">
        <v>461</v>
      </c>
      <c r="E105" s="11"/>
      <c r="F105" s="17">
        <v>7</v>
      </c>
      <c r="G105" s="18" t="s">
        <v>1</v>
      </c>
    </row>
    <row r="106" spans="1:7" x14ac:dyDescent="0.25">
      <c r="B106" s="7"/>
      <c r="C106" s="15" t="s">
        <v>364</v>
      </c>
      <c r="D106" s="16" t="s">
        <v>365</v>
      </c>
      <c r="E106" s="11"/>
      <c r="F106" s="17">
        <v>7</v>
      </c>
      <c r="G106" s="18" t="s">
        <v>1</v>
      </c>
    </row>
    <row r="107" spans="1:7" x14ac:dyDescent="0.25">
      <c r="B107" s="7"/>
      <c r="C107" s="15" t="s">
        <v>373</v>
      </c>
      <c r="D107" s="16" t="s">
        <v>366</v>
      </c>
      <c r="E107" s="11"/>
      <c r="F107" s="17">
        <v>8</v>
      </c>
      <c r="G107" s="18" t="s">
        <v>1</v>
      </c>
    </row>
    <row r="108" spans="1:7" ht="25.5" x14ac:dyDescent="0.25">
      <c r="B108" s="7"/>
      <c r="C108" s="15" t="s">
        <v>76</v>
      </c>
      <c r="D108" s="16" t="s">
        <v>246</v>
      </c>
      <c r="E108" s="11"/>
      <c r="F108" s="17">
        <v>2</v>
      </c>
      <c r="G108" s="18">
        <v>41299</v>
      </c>
    </row>
    <row r="109" spans="1:7" ht="25.5" x14ac:dyDescent="0.25">
      <c r="B109" s="7"/>
      <c r="C109" s="15" t="s">
        <v>77</v>
      </c>
      <c r="D109" s="16" t="s">
        <v>247</v>
      </c>
      <c r="E109" s="11"/>
      <c r="F109" s="17">
        <v>2</v>
      </c>
      <c r="G109" s="18">
        <v>41299</v>
      </c>
    </row>
    <row r="110" spans="1:7" ht="25.5" x14ac:dyDescent="0.25">
      <c r="B110" s="7"/>
      <c r="C110" s="15" t="s">
        <v>78</v>
      </c>
      <c r="D110" s="16" t="s">
        <v>146</v>
      </c>
      <c r="E110" s="11"/>
      <c r="F110" s="17">
        <v>2</v>
      </c>
      <c r="G110" s="18">
        <v>37893</v>
      </c>
    </row>
    <row r="111" spans="1:7" ht="25.5" x14ac:dyDescent="0.25">
      <c r="B111" s="7"/>
      <c r="C111" s="15" t="s">
        <v>79</v>
      </c>
      <c r="D111" s="16" t="s">
        <v>248</v>
      </c>
      <c r="E111" s="11"/>
      <c r="F111" s="17">
        <v>2</v>
      </c>
      <c r="G111" s="18">
        <v>41299</v>
      </c>
    </row>
    <row r="112" spans="1:7" x14ac:dyDescent="0.25">
      <c r="B112" s="7"/>
      <c r="C112" s="15" t="s">
        <v>80</v>
      </c>
      <c r="D112" s="16" t="s">
        <v>250</v>
      </c>
      <c r="E112" s="11"/>
      <c r="F112" s="17">
        <v>2</v>
      </c>
      <c r="G112" s="18">
        <v>37893</v>
      </c>
    </row>
    <row r="113" spans="1:7" ht="25.5" x14ac:dyDescent="0.25">
      <c r="B113" s="7"/>
      <c r="C113" s="15" t="s">
        <v>81</v>
      </c>
      <c r="D113" s="16" t="s">
        <v>249</v>
      </c>
      <c r="E113" s="11"/>
      <c r="F113" s="17">
        <v>2</v>
      </c>
      <c r="G113" s="18">
        <v>41299</v>
      </c>
    </row>
    <row r="114" spans="1:7" x14ac:dyDescent="0.25">
      <c r="B114" s="7"/>
      <c r="C114" s="15" t="s">
        <v>82</v>
      </c>
      <c r="D114" s="16" t="s">
        <v>147</v>
      </c>
      <c r="E114" s="11"/>
      <c r="F114" s="17">
        <v>3</v>
      </c>
      <c r="G114" s="18">
        <v>37893</v>
      </c>
    </row>
    <row r="115" spans="1:7" x14ac:dyDescent="0.25">
      <c r="B115" s="7"/>
      <c r="C115" s="15" t="s">
        <v>83</v>
      </c>
      <c r="D115" s="16" t="s">
        <v>520</v>
      </c>
      <c r="E115" s="11"/>
      <c r="F115" s="17">
        <v>3</v>
      </c>
      <c r="G115" s="18" t="s">
        <v>1</v>
      </c>
    </row>
    <row r="116" spans="1:7" x14ac:dyDescent="0.25">
      <c r="B116" s="7"/>
      <c r="C116" s="15" t="s">
        <v>532</v>
      </c>
      <c r="D116" s="16" t="s">
        <v>533</v>
      </c>
      <c r="E116" s="11"/>
      <c r="F116" s="17">
        <v>3</v>
      </c>
      <c r="G116" s="18" t="s">
        <v>1</v>
      </c>
    </row>
    <row r="117" spans="1:7" x14ac:dyDescent="0.25">
      <c r="B117" s="7"/>
      <c r="C117" s="15" t="s">
        <v>368</v>
      </c>
      <c r="D117" s="16" t="s">
        <v>420</v>
      </c>
      <c r="E117" s="11"/>
      <c r="F117" s="17">
        <v>3</v>
      </c>
      <c r="G117" s="18">
        <v>44658</v>
      </c>
    </row>
    <row r="118" spans="1:7" x14ac:dyDescent="0.25">
      <c r="B118" s="7"/>
      <c r="C118" s="15" t="s">
        <v>84</v>
      </c>
      <c r="D118" s="16" t="s">
        <v>421</v>
      </c>
      <c r="E118" s="11"/>
      <c r="F118" s="17">
        <v>2</v>
      </c>
      <c r="G118" s="18">
        <v>44658</v>
      </c>
    </row>
    <row r="119" spans="1:7" x14ac:dyDescent="0.25">
      <c r="B119" s="7"/>
      <c r="C119" s="15" t="s">
        <v>85</v>
      </c>
      <c r="D119" s="16" t="s">
        <v>459</v>
      </c>
      <c r="E119" s="11"/>
      <c r="F119" s="17">
        <v>4</v>
      </c>
      <c r="G119" s="18" t="s">
        <v>1</v>
      </c>
    </row>
    <row r="120" spans="1:7" ht="25.5" x14ac:dyDescent="0.25">
      <c r="B120" s="7"/>
      <c r="C120" s="15" t="s">
        <v>86</v>
      </c>
      <c r="D120" s="16" t="s">
        <v>465</v>
      </c>
      <c r="E120" s="11"/>
      <c r="F120" s="17">
        <v>2</v>
      </c>
      <c r="G120" s="18" t="s">
        <v>1</v>
      </c>
    </row>
    <row r="121" spans="1:7" x14ac:dyDescent="0.25">
      <c r="A121" s="2" t="s">
        <v>129</v>
      </c>
      <c r="B121" s="7"/>
      <c r="C121" s="49" t="s">
        <v>100</v>
      </c>
      <c r="D121" s="55"/>
      <c r="E121" s="11"/>
      <c r="F121" s="13"/>
      <c r="G121" s="14"/>
    </row>
    <row r="122" spans="1:7" x14ac:dyDescent="0.25">
      <c r="B122" s="7"/>
      <c r="C122" s="15" t="s">
        <v>87</v>
      </c>
      <c r="D122" s="16" t="s">
        <v>466</v>
      </c>
      <c r="E122" s="11"/>
      <c r="F122" s="16">
        <v>10</v>
      </c>
      <c r="G122" s="19">
        <v>45252</v>
      </c>
    </row>
    <row r="123" spans="1:7" x14ac:dyDescent="0.25">
      <c r="B123" s="7"/>
      <c r="C123" s="15" t="s">
        <v>385</v>
      </c>
      <c r="D123" s="16" t="s">
        <v>386</v>
      </c>
      <c r="E123" s="11"/>
      <c r="F123" s="16">
        <v>2</v>
      </c>
      <c r="G123" s="19">
        <v>44095</v>
      </c>
    </row>
    <row r="124" spans="1:7" x14ac:dyDescent="0.25">
      <c r="B124" s="7"/>
      <c r="C124" s="15" t="s">
        <v>387</v>
      </c>
      <c r="D124" s="16" t="s">
        <v>467</v>
      </c>
      <c r="E124" s="11"/>
      <c r="F124" s="16">
        <v>2</v>
      </c>
      <c r="G124" s="19">
        <v>45252</v>
      </c>
    </row>
    <row r="125" spans="1:7" x14ac:dyDescent="0.25">
      <c r="B125" s="7"/>
      <c r="C125" s="15" t="s">
        <v>88</v>
      </c>
      <c r="D125" s="16" t="s">
        <v>468</v>
      </c>
      <c r="E125" s="11"/>
      <c r="F125" s="16">
        <v>2</v>
      </c>
      <c r="G125" s="19">
        <v>45252</v>
      </c>
    </row>
    <row r="126" spans="1:7" x14ac:dyDescent="0.25">
      <c r="B126" s="7"/>
      <c r="C126" s="15" t="s">
        <v>279</v>
      </c>
      <c r="D126" s="16" t="s">
        <v>469</v>
      </c>
      <c r="E126" s="11"/>
      <c r="F126" s="16">
        <v>2</v>
      </c>
      <c r="G126" s="19">
        <v>45252</v>
      </c>
    </row>
    <row r="127" spans="1:7" x14ac:dyDescent="0.25">
      <c r="B127" s="7"/>
      <c r="C127" s="15" t="s">
        <v>403</v>
      </c>
      <c r="D127" s="16" t="s">
        <v>388</v>
      </c>
      <c r="E127" s="11"/>
      <c r="F127" s="16">
        <v>2</v>
      </c>
      <c r="G127" s="19">
        <v>44095</v>
      </c>
    </row>
    <row r="128" spans="1:7" x14ac:dyDescent="0.25">
      <c r="B128" s="7"/>
      <c r="C128" s="15" t="s">
        <v>345</v>
      </c>
      <c r="D128" s="16" t="s">
        <v>381</v>
      </c>
      <c r="E128" s="11"/>
      <c r="F128" s="16">
        <v>1</v>
      </c>
      <c r="G128" s="19" t="s">
        <v>1</v>
      </c>
    </row>
    <row r="129" spans="2:7" x14ac:dyDescent="0.25">
      <c r="B129" s="7"/>
      <c r="C129" s="15" t="s">
        <v>389</v>
      </c>
      <c r="D129" s="16" t="s">
        <v>390</v>
      </c>
      <c r="E129" s="11"/>
      <c r="F129" s="16">
        <v>1</v>
      </c>
      <c r="G129" s="19">
        <v>44095</v>
      </c>
    </row>
    <row r="130" spans="2:7" x14ac:dyDescent="0.25">
      <c r="B130" s="7"/>
      <c r="C130" s="15" t="s">
        <v>89</v>
      </c>
      <c r="D130" s="16" t="s">
        <v>391</v>
      </c>
      <c r="E130" s="11"/>
      <c r="F130" s="16">
        <v>8</v>
      </c>
      <c r="G130" s="19">
        <v>44095</v>
      </c>
    </row>
    <row r="131" spans="2:7" x14ac:dyDescent="0.25">
      <c r="B131" s="7"/>
      <c r="C131" s="15" t="s">
        <v>280</v>
      </c>
      <c r="D131" s="16" t="s">
        <v>392</v>
      </c>
      <c r="E131" s="11"/>
      <c r="F131" s="16">
        <v>2</v>
      </c>
      <c r="G131" s="19">
        <v>44095</v>
      </c>
    </row>
    <row r="132" spans="2:7" ht="25.5" x14ac:dyDescent="0.25">
      <c r="B132" s="7"/>
      <c r="C132" s="15" t="s">
        <v>393</v>
      </c>
      <c r="D132" s="16" t="s">
        <v>470</v>
      </c>
      <c r="E132" s="11">
        <v>1</v>
      </c>
      <c r="F132" s="16">
        <v>1</v>
      </c>
      <c r="G132" s="19">
        <v>45252</v>
      </c>
    </row>
    <row r="133" spans="2:7" ht="25.5" x14ac:dyDescent="0.25">
      <c r="B133" s="7"/>
      <c r="C133" s="15" t="s">
        <v>394</v>
      </c>
      <c r="D133" s="16" t="s">
        <v>471</v>
      </c>
      <c r="E133" s="11"/>
      <c r="F133" s="16">
        <v>1</v>
      </c>
      <c r="G133" s="19">
        <v>45252</v>
      </c>
    </row>
    <row r="134" spans="2:7" x14ac:dyDescent="0.25">
      <c r="B134" s="7"/>
      <c r="C134" s="15" t="s">
        <v>404</v>
      </c>
      <c r="D134" s="16" t="s">
        <v>472</v>
      </c>
      <c r="E134" s="11"/>
      <c r="F134" s="16">
        <v>8</v>
      </c>
      <c r="G134" s="19">
        <v>45252</v>
      </c>
    </row>
    <row r="135" spans="2:7" x14ac:dyDescent="0.25">
      <c r="B135" s="7"/>
      <c r="C135" s="15" t="s">
        <v>94</v>
      </c>
      <c r="D135" s="16" t="s">
        <v>473</v>
      </c>
      <c r="E135" s="11"/>
      <c r="F135" s="16">
        <v>5</v>
      </c>
      <c r="G135" s="19">
        <v>45252</v>
      </c>
    </row>
    <row r="136" spans="2:7" x14ac:dyDescent="0.25">
      <c r="B136" s="7"/>
      <c r="C136" s="15" t="s">
        <v>90</v>
      </c>
      <c r="D136" s="16" t="s">
        <v>474</v>
      </c>
      <c r="E136" s="11"/>
      <c r="F136" s="16">
        <v>5</v>
      </c>
      <c r="G136" s="19">
        <v>45252</v>
      </c>
    </row>
    <row r="137" spans="2:7" x14ac:dyDescent="0.25">
      <c r="B137" s="7"/>
      <c r="C137" s="15" t="s">
        <v>405</v>
      </c>
      <c r="D137" s="16" t="s">
        <v>475</v>
      </c>
      <c r="E137" s="11"/>
      <c r="F137" s="16">
        <v>3</v>
      </c>
      <c r="G137" s="19">
        <v>45252</v>
      </c>
    </row>
    <row r="138" spans="2:7" x14ac:dyDescent="0.25">
      <c r="B138" s="7"/>
      <c r="C138" s="15" t="s">
        <v>395</v>
      </c>
      <c r="D138" s="16" t="s">
        <v>396</v>
      </c>
      <c r="E138" s="11"/>
      <c r="F138" s="16">
        <v>1</v>
      </c>
      <c r="G138" s="19" t="s">
        <v>1</v>
      </c>
    </row>
    <row r="139" spans="2:7" x14ac:dyDescent="0.25">
      <c r="B139" s="7"/>
      <c r="C139" s="15" t="s">
        <v>263</v>
      </c>
      <c r="D139" s="16" t="s">
        <v>476</v>
      </c>
      <c r="E139" s="11"/>
      <c r="F139" s="16">
        <v>3</v>
      </c>
      <c r="G139" s="19">
        <v>45252</v>
      </c>
    </row>
    <row r="140" spans="2:7" x14ac:dyDescent="0.25">
      <c r="B140" s="7"/>
      <c r="C140" s="15" t="s">
        <v>91</v>
      </c>
      <c r="D140" s="16" t="s">
        <v>397</v>
      </c>
      <c r="E140" s="11"/>
      <c r="F140" s="16">
        <v>2</v>
      </c>
      <c r="G140" s="19">
        <v>44095</v>
      </c>
    </row>
    <row r="141" spans="2:7" x14ac:dyDescent="0.25">
      <c r="B141" s="7"/>
      <c r="C141" s="15" t="s">
        <v>236</v>
      </c>
      <c r="D141" s="16" t="s">
        <v>398</v>
      </c>
      <c r="E141" s="11"/>
      <c r="F141" s="16">
        <v>6</v>
      </c>
      <c r="G141" s="19">
        <v>44095</v>
      </c>
    </row>
    <row r="142" spans="2:7" x14ac:dyDescent="0.25">
      <c r="B142" s="7"/>
      <c r="C142" s="15" t="s">
        <v>264</v>
      </c>
      <c r="D142" s="16" t="s">
        <v>399</v>
      </c>
      <c r="E142" s="11"/>
      <c r="F142" s="16">
        <v>2</v>
      </c>
      <c r="G142" s="19">
        <v>44095</v>
      </c>
    </row>
    <row r="143" spans="2:7" x14ac:dyDescent="0.25">
      <c r="B143" s="7"/>
      <c r="C143" s="15" t="s">
        <v>237</v>
      </c>
      <c r="D143" s="16" t="s">
        <v>477</v>
      </c>
      <c r="E143" s="11"/>
      <c r="F143" s="16">
        <v>2</v>
      </c>
      <c r="G143" s="19">
        <v>45252</v>
      </c>
    </row>
    <row r="144" spans="2:7" x14ac:dyDescent="0.25">
      <c r="B144" s="7"/>
      <c r="C144" s="15" t="s">
        <v>238</v>
      </c>
      <c r="D144" s="16" t="s">
        <v>478</v>
      </c>
      <c r="E144" s="11"/>
      <c r="F144" s="16">
        <v>2</v>
      </c>
      <c r="G144" s="19">
        <v>45252</v>
      </c>
    </row>
    <row r="145" spans="1:7" x14ac:dyDescent="0.25">
      <c r="B145" s="7"/>
      <c r="C145" s="15" t="s">
        <v>406</v>
      </c>
      <c r="D145" s="16" t="s">
        <v>400</v>
      </c>
      <c r="E145" s="11"/>
      <c r="F145" s="16">
        <v>6</v>
      </c>
      <c r="G145" s="19">
        <v>44095</v>
      </c>
    </row>
    <row r="146" spans="1:7" x14ac:dyDescent="0.25">
      <c r="B146" s="7"/>
      <c r="C146" s="15" t="s">
        <v>95</v>
      </c>
      <c r="D146" s="16" t="s">
        <v>346</v>
      </c>
      <c r="E146" s="11"/>
      <c r="F146" s="16">
        <v>4</v>
      </c>
      <c r="G146" s="19">
        <v>42970</v>
      </c>
    </row>
    <row r="147" spans="1:7" x14ac:dyDescent="0.25">
      <c r="B147" s="7"/>
      <c r="C147" s="15" t="s">
        <v>401</v>
      </c>
      <c r="D147" s="16" t="s">
        <v>479</v>
      </c>
      <c r="E147" s="11"/>
      <c r="F147" s="16">
        <v>3</v>
      </c>
      <c r="G147" s="19">
        <v>45252</v>
      </c>
    </row>
    <row r="148" spans="1:7" x14ac:dyDescent="0.25">
      <c r="B148" s="7"/>
      <c r="C148" s="15" t="s">
        <v>92</v>
      </c>
      <c r="D148" s="16" t="s">
        <v>480</v>
      </c>
      <c r="E148" s="11"/>
      <c r="F148" s="16">
        <v>1</v>
      </c>
      <c r="G148" s="19">
        <v>45252</v>
      </c>
    </row>
    <row r="149" spans="1:7" x14ac:dyDescent="0.25">
      <c r="B149" s="7"/>
      <c r="C149" s="15" t="s">
        <v>281</v>
      </c>
      <c r="D149" s="16" t="s">
        <v>402</v>
      </c>
      <c r="E149" s="11"/>
      <c r="F149" s="16">
        <v>1</v>
      </c>
      <c r="G149" s="19">
        <v>44095</v>
      </c>
    </row>
    <row r="150" spans="1:7" x14ac:dyDescent="0.25">
      <c r="B150" s="7"/>
      <c r="C150" s="15" t="s">
        <v>93</v>
      </c>
      <c r="D150" s="16" t="s">
        <v>481</v>
      </c>
      <c r="E150" s="11"/>
      <c r="F150" s="16">
        <v>3</v>
      </c>
      <c r="G150" s="19">
        <v>45252</v>
      </c>
    </row>
    <row r="151" spans="1:7" x14ac:dyDescent="0.25">
      <c r="A151" s="2" t="s">
        <v>129</v>
      </c>
      <c r="B151" s="7"/>
      <c r="C151" s="49" t="s">
        <v>211</v>
      </c>
      <c r="D151" s="50"/>
      <c r="E151" s="11"/>
      <c r="F151" s="13"/>
      <c r="G151" s="14"/>
    </row>
    <row r="152" spans="1:7" x14ac:dyDescent="0.25">
      <c r="B152" s="7"/>
      <c r="C152" s="31" t="s">
        <v>495</v>
      </c>
      <c r="D152" s="27" t="s">
        <v>148</v>
      </c>
      <c r="E152" s="32"/>
      <c r="F152" s="27">
        <v>7</v>
      </c>
      <c r="G152" s="20" t="s">
        <v>1</v>
      </c>
    </row>
    <row r="153" spans="1:7" ht="12.75" customHeight="1" x14ac:dyDescent="0.25">
      <c r="B153" s="7"/>
      <c r="C153" s="31" t="s">
        <v>124</v>
      </c>
      <c r="D153" s="27" t="s">
        <v>149</v>
      </c>
      <c r="E153" s="32"/>
      <c r="F153" s="27">
        <v>4</v>
      </c>
      <c r="G153" s="20" t="s">
        <v>1</v>
      </c>
    </row>
    <row r="154" spans="1:7" ht="12.75" customHeight="1" x14ac:dyDescent="0.25">
      <c r="B154" s="7"/>
      <c r="C154" s="31" t="s">
        <v>436</v>
      </c>
      <c r="D154" s="27" t="s">
        <v>487</v>
      </c>
      <c r="E154" s="32"/>
      <c r="F154" s="27">
        <v>1</v>
      </c>
      <c r="G154" s="20" t="s">
        <v>1</v>
      </c>
    </row>
    <row r="155" spans="1:7" ht="25.5" x14ac:dyDescent="0.25">
      <c r="B155" s="7"/>
      <c r="C155" s="31" t="s">
        <v>458</v>
      </c>
      <c r="D155" s="27" t="s">
        <v>485</v>
      </c>
      <c r="E155" s="32"/>
      <c r="F155" s="27">
        <v>7</v>
      </c>
      <c r="G155" s="20" t="s">
        <v>1</v>
      </c>
    </row>
    <row r="156" spans="1:7" ht="25.5" x14ac:dyDescent="0.25">
      <c r="B156" s="7"/>
      <c r="C156" s="31" t="s">
        <v>496</v>
      </c>
      <c r="D156" s="27" t="s">
        <v>497</v>
      </c>
      <c r="E156" s="32"/>
      <c r="F156" s="27">
        <v>1</v>
      </c>
      <c r="G156" s="20" t="s">
        <v>1</v>
      </c>
    </row>
    <row r="157" spans="1:7" x14ac:dyDescent="0.25">
      <c r="B157" s="7"/>
      <c r="C157" s="31" t="s">
        <v>498</v>
      </c>
      <c r="D157" s="27" t="s">
        <v>499</v>
      </c>
      <c r="E157" s="32"/>
      <c r="F157" s="27">
        <v>7</v>
      </c>
      <c r="G157" s="20" t="s">
        <v>1</v>
      </c>
    </row>
    <row r="158" spans="1:7" ht="25.5" x14ac:dyDescent="0.25">
      <c r="B158" s="7"/>
      <c r="C158" s="31" t="s">
        <v>435</v>
      </c>
      <c r="D158" s="27" t="s">
        <v>486</v>
      </c>
      <c r="E158" s="32"/>
      <c r="F158" s="27">
        <v>1</v>
      </c>
      <c r="G158" s="20" t="s">
        <v>1</v>
      </c>
    </row>
    <row r="159" spans="1:7" x14ac:dyDescent="0.25">
      <c r="B159" s="7"/>
      <c r="C159" s="31" t="s">
        <v>434</v>
      </c>
      <c r="D159" s="27" t="s">
        <v>500</v>
      </c>
      <c r="E159" s="32"/>
      <c r="F159" s="27">
        <v>6</v>
      </c>
      <c r="G159" s="20" t="s">
        <v>1</v>
      </c>
    </row>
    <row r="160" spans="1:7" x14ac:dyDescent="0.25">
      <c r="B160" s="7"/>
      <c r="C160" s="31" t="s">
        <v>437</v>
      </c>
      <c r="D160" s="27" t="s">
        <v>501</v>
      </c>
      <c r="E160" s="32"/>
      <c r="F160" s="27">
        <v>6</v>
      </c>
      <c r="G160" s="20" t="s">
        <v>1</v>
      </c>
    </row>
    <row r="161" spans="2:7" x14ac:dyDescent="0.25">
      <c r="B161" s="7"/>
      <c r="C161" s="31" t="s">
        <v>438</v>
      </c>
      <c r="D161" s="27" t="s">
        <v>502</v>
      </c>
      <c r="E161" s="32"/>
      <c r="F161" s="27">
        <v>6</v>
      </c>
      <c r="G161" s="20" t="s">
        <v>1</v>
      </c>
    </row>
    <row r="162" spans="2:7" x14ac:dyDescent="0.25">
      <c r="B162" s="7"/>
      <c r="C162" s="31" t="s">
        <v>126</v>
      </c>
      <c r="D162" s="27" t="s">
        <v>503</v>
      </c>
      <c r="E162" s="32"/>
      <c r="F162" s="27">
        <v>4</v>
      </c>
      <c r="G162" s="20" t="s">
        <v>1</v>
      </c>
    </row>
    <row r="163" spans="2:7" x14ac:dyDescent="0.25">
      <c r="B163" s="7"/>
      <c r="C163" s="31" t="s">
        <v>106</v>
      </c>
      <c r="D163" s="27" t="s">
        <v>150</v>
      </c>
      <c r="E163" s="32"/>
      <c r="F163" s="27">
        <v>2</v>
      </c>
      <c r="G163" s="20" t="s">
        <v>1</v>
      </c>
    </row>
    <row r="164" spans="2:7" x14ac:dyDescent="0.25">
      <c r="B164" s="7"/>
      <c r="C164" s="31" t="s">
        <v>242</v>
      </c>
      <c r="D164" s="27" t="s">
        <v>504</v>
      </c>
      <c r="E164" s="32"/>
      <c r="F164" s="27">
        <v>3</v>
      </c>
      <c r="G164" s="20" t="s">
        <v>1</v>
      </c>
    </row>
    <row r="165" spans="2:7" x14ac:dyDescent="0.25">
      <c r="B165" s="7"/>
      <c r="C165" s="31" t="s">
        <v>293</v>
      </c>
      <c r="D165" s="27" t="s">
        <v>294</v>
      </c>
      <c r="E165" s="32"/>
      <c r="F165" s="27">
        <v>3</v>
      </c>
      <c r="G165" s="20" t="s">
        <v>1</v>
      </c>
    </row>
    <row r="166" spans="2:7" x14ac:dyDescent="0.25">
      <c r="B166" s="7"/>
      <c r="C166" s="31" t="s">
        <v>210</v>
      </c>
      <c r="D166" s="27" t="s">
        <v>295</v>
      </c>
      <c r="E166" s="32"/>
      <c r="F166" s="27">
        <v>2</v>
      </c>
      <c r="G166" s="20" t="s">
        <v>1</v>
      </c>
    </row>
    <row r="167" spans="2:7" ht="12.75" customHeight="1" x14ac:dyDescent="0.25">
      <c r="B167" s="7"/>
      <c r="C167" s="31" t="s">
        <v>297</v>
      </c>
      <c r="D167" s="27" t="s">
        <v>296</v>
      </c>
      <c r="E167" s="32"/>
      <c r="F167" s="27">
        <v>3</v>
      </c>
      <c r="G167" s="20" t="s">
        <v>1</v>
      </c>
    </row>
    <row r="168" spans="2:7" x14ac:dyDescent="0.25">
      <c r="B168" s="7"/>
      <c r="C168" s="31" t="s">
        <v>121</v>
      </c>
      <c r="D168" s="27" t="s">
        <v>298</v>
      </c>
      <c r="E168" s="32"/>
      <c r="F168" s="27">
        <v>7</v>
      </c>
      <c r="G168" s="20" t="s">
        <v>1</v>
      </c>
    </row>
    <row r="169" spans="2:7" x14ac:dyDescent="0.25">
      <c r="B169" s="7"/>
      <c r="C169" s="31" t="s">
        <v>299</v>
      </c>
      <c r="D169" s="27" t="s">
        <v>300</v>
      </c>
      <c r="E169" s="32"/>
      <c r="F169" s="27">
        <v>1</v>
      </c>
      <c r="G169" s="20" t="s">
        <v>1</v>
      </c>
    </row>
    <row r="170" spans="2:7" x14ac:dyDescent="0.25">
      <c r="B170" s="7"/>
      <c r="C170" s="31" t="s">
        <v>122</v>
      </c>
      <c r="D170" s="27" t="s">
        <v>151</v>
      </c>
      <c r="E170" s="32"/>
      <c r="F170" s="27">
        <v>3</v>
      </c>
      <c r="G170" s="20" t="s">
        <v>1</v>
      </c>
    </row>
    <row r="171" spans="2:7" x14ac:dyDescent="0.25">
      <c r="B171" s="7"/>
      <c r="C171" s="31" t="s">
        <v>301</v>
      </c>
      <c r="D171" s="27" t="s">
        <v>359</v>
      </c>
      <c r="E171" s="32"/>
      <c r="F171" s="27">
        <v>6</v>
      </c>
      <c r="G171" s="20" t="s">
        <v>1</v>
      </c>
    </row>
    <row r="172" spans="2:7" x14ac:dyDescent="0.25">
      <c r="B172" s="7"/>
      <c r="C172" s="31" t="s">
        <v>371</v>
      </c>
      <c r="D172" s="27" t="s">
        <v>372</v>
      </c>
      <c r="E172" s="32"/>
      <c r="F172" s="27">
        <v>3</v>
      </c>
      <c r="G172" s="20" t="s">
        <v>1</v>
      </c>
    </row>
    <row r="173" spans="2:7" x14ac:dyDescent="0.25">
      <c r="B173" s="7"/>
      <c r="C173" s="31" t="s">
        <v>252</v>
      </c>
      <c r="D173" s="27" t="s">
        <v>302</v>
      </c>
      <c r="E173" s="32"/>
      <c r="F173" s="27">
        <v>2</v>
      </c>
      <c r="G173" s="20" t="s">
        <v>1</v>
      </c>
    </row>
    <row r="174" spans="2:7" x14ac:dyDescent="0.25">
      <c r="B174" s="7"/>
      <c r="C174" s="31" t="s">
        <v>103</v>
      </c>
      <c r="D174" s="27" t="s">
        <v>303</v>
      </c>
      <c r="E174" s="32"/>
      <c r="F174" s="27">
        <v>4</v>
      </c>
      <c r="G174" s="20" t="s">
        <v>1</v>
      </c>
    </row>
    <row r="175" spans="2:7" x14ac:dyDescent="0.25">
      <c r="B175" s="7"/>
      <c r="C175" s="31" t="s">
        <v>105</v>
      </c>
      <c r="D175" s="27" t="s">
        <v>304</v>
      </c>
      <c r="E175" s="32"/>
      <c r="F175" s="27">
        <v>2</v>
      </c>
      <c r="G175" s="20" t="s">
        <v>1</v>
      </c>
    </row>
    <row r="176" spans="2:7" x14ac:dyDescent="0.25">
      <c r="B176" s="7"/>
      <c r="C176" s="31" t="s">
        <v>209</v>
      </c>
      <c r="D176" s="27" t="s">
        <v>360</v>
      </c>
      <c r="E176" s="32"/>
      <c r="F176" s="27">
        <v>3</v>
      </c>
      <c r="G176" s="20" t="s">
        <v>1</v>
      </c>
    </row>
    <row r="177" spans="2:7" x14ac:dyDescent="0.25">
      <c r="B177" s="7"/>
      <c r="C177" s="31" t="s">
        <v>104</v>
      </c>
      <c r="D177" s="27" t="s">
        <v>305</v>
      </c>
      <c r="E177" s="32"/>
      <c r="F177" s="27">
        <v>2</v>
      </c>
      <c r="G177" s="20" t="s">
        <v>1</v>
      </c>
    </row>
    <row r="178" spans="2:7" x14ac:dyDescent="0.25">
      <c r="B178" s="7"/>
      <c r="C178" s="31" t="s">
        <v>306</v>
      </c>
      <c r="D178" s="27" t="s">
        <v>307</v>
      </c>
      <c r="E178" s="32"/>
      <c r="F178" s="27">
        <v>4</v>
      </c>
      <c r="G178" s="30" t="s">
        <v>1</v>
      </c>
    </row>
    <row r="179" spans="2:7" x14ac:dyDescent="0.25">
      <c r="B179" s="7"/>
      <c r="C179" s="31" t="s">
        <v>110</v>
      </c>
      <c r="D179" s="27" t="s">
        <v>308</v>
      </c>
      <c r="E179" s="32"/>
      <c r="F179" s="27">
        <v>6</v>
      </c>
      <c r="G179" s="30" t="s">
        <v>1</v>
      </c>
    </row>
    <row r="180" spans="2:7" x14ac:dyDescent="0.25">
      <c r="B180" s="7"/>
      <c r="C180" s="31" t="s">
        <v>357</v>
      </c>
      <c r="D180" s="27" t="s">
        <v>358</v>
      </c>
      <c r="E180" s="32"/>
      <c r="F180" s="27">
        <v>6</v>
      </c>
      <c r="G180" s="30" t="s">
        <v>1</v>
      </c>
    </row>
    <row r="181" spans="2:7" x14ac:dyDescent="0.25">
      <c r="B181" s="7"/>
      <c r="C181" s="31" t="s">
        <v>107</v>
      </c>
      <c r="D181" s="27" t="s">
        <v>309</v>
      </c>
      <c r="E181" s="32"/>
      <c r="F181" s="27">
        <v>6</v>
      </c>
      <c r="G181" s="30" t="s">
        <v>1</v>
      </c>
    </row>
    <row r="182" spans="2:7" x14ac:dyDescent="0.25">
      <c r="B182" s="7"/>
      <c r="C182" s="31" t="s">
        <v>108</v>
      </c>
      <c r="D182" s="27" t="s">
        <v>310</v>
      </c>
      <c r="E182" s="32"/>
      <c r="F182" s="27">
        <v>2</v>
      </c>
      <c r="G182" s="30" t="s">
        <v>1</v>
      </c>
    </row>
    <row r="183" spans="2:7" x14ac:dyDescent="0.25">
      <c r="B183" s="7"/>
      <c r="C183" s="31" t="s">
        <v>109</v>
      </c>
      <c r="D183" s="27" t="s">
        <v>311</v>
      </c>
      <c r="E183" s="32"/>
      <c r="F183" s="27">
        <v>2</v>
      </c>
      <c r="G183" s="30" t="s">
        <v>1</v>
      </c>
    </row>
    <row r="184" spans="2:7" x14ac:dyDescent="0.25">
      <c r="B184" s="7"/>
      <c r="C184" s="31" t="s">
        <v>208</v>
      </c>
      <c r="D184" s="27" t="s">
        <v>312</v>
      </c>
      <c r="E184" s="32"/>
      <c r="F184" s="27">
        <v>3</v>
      </c>
      <c r="G184" s="30" t="s">
        <v>1</v>
      </c>
    </row>
    <row r="185" spans="2:7" x14ac:dyDescent="0.25">
      <c r="B185" s="7"/>
      <c r="C185" s="31" t="s">
        <v>320</v>
      </c>
      <c r="D185" s="27" t="s">
        <v>253</v>
      </c>
      <c r="E185" s="32"/>
      <c r="F185" s="27">
        <v>1</v>
      </c>
      <c r="G185" s="30" t="s">
        <v>1</v>
      </c>
    </row>
    <row r="186" spans="2:7" x14ac:dyDescent="0.25">
      <c r="B186" s="7"/>
      <c r="C186" s="31" t="s">
        <v>116</v>
      </c>
      <c r="D186" s="27" t="s">
        <v>321</v>
      </c>
      <c r="E186" s="32"/>
      <c r="F186" s="27">
        <v>3</v>
      </c>
      <c r="G186" s="30" t="s">
        <v>1</v>
      </c>
    </row>
    <row r="187" spans="2:7" x14ac:dyDescent="0.25">
      <c r="B187" s="7"/>
      <c r="C187" s="31" t="s">
        <v>323</v>
      </c>
      <c r="D187" s="27" t="s">
        <v>322</v>
      </c>
      <c r="E187" s="32"/>
      <c r="F187" s="27">
        <v>7</v>
      </c>
      <c r="G187" s="30" t="s">
        <v>1</v>
      </c>
    </row>
    <row r="188" spans="2:7" x14ac:dyDescent="0.25">
      <c r="B188" s="7"/>
      <c r="C188" s="31" t="s">
        <v>117</v>
      </c>
      <c r="D188" s="27" t="s">
        <v>325</v>
      </c>
      <c r="E188" s="32"/>
      <c r="F188" s="27">
        <v>1</v>
      </c>
      <c r="G188" s="30" t="s">
        <v>1</v>
      </c>
    </row>
    <row r="189" spans="2:7" x14ac:dyDescent="0.25">
      <c r="B189" s="7"/>
      <c r="C189" s="31" t="s">
        <v>327</v>
      </c>
      <c r="D189" s="27" t="s">
        <v>326</v>
      </c>
      <c r="E189" s="32"/>
      <c r="F189" s="27">
        <v>2</v>
      </c>
      <c r="G189" s="30" t="s">
        <v>1</v>
      </c>
    </row>
    <row r="190" spans="2:7" x14ac:dyDescent="0.25">
      <c r="B190" s="7"/>
      <c r="C190" s="31" t="s">
        <v>235</v>
      </c>
      <c r="D190" s="27" t="s">
        <v>328</v>
      </c>
      <c r="E190" s="32"/>
      <c r="F190" s="27">
        <v>1</v>
      </c>
      <c r="G190" s="30" t="s">
        <v>1</v>
      </c>
    </row>
    <row r="191" spans="2:7" x14ac:dyDescent="0.25">
      <c r="B191" s="7"/>
      <c r="C191" s="31" t="s">
        <v>511</v>
      </c>
      <c r="D191" s="27" t="s">
        <v>510</v>
      </c>
      <c r="E191" s="32"/>
      <c r="F191" s="27">
        <v>5</v>
      </c>
      <c r="G191" s="30" t="s">
        <v>1</v>
      </c>
    </row>
    <row r="192" spans="2:7" x14ac:dyDescent="0.25">
      <c r="B192" s="7"/>
      <c r="C192" s="31" t="s">
        <v>120</v>
      </c>
      <c r="D192" s="27" t="s">
        <v>329</v>
      </c>
      <c r="E192" s="32"/>
      <c r="F192" s="27">
        <v>1</v>
      </c>
      <c r="G192" s="30" t="s">
        <v>1</v>
      </c>
    </row>
    <row r="193" spans="2:7" ht="25.5" x14ac:dyDescent="0.25">
      <c r="B193" s="7"/>
      <c r="C193" s="31" t="s">
        <v>118</v>
      </c>
      <c r="D193" s="27" t="s">
        <v>331</v>
      </c>
      <c r="E193" s="32"/>
      <c r="F193" s="27">
        <v>5</v>
      </c>
      <c r="G193" s="30" t="s">
        <v>1</v>
      </c>
    </row>
    <row r="194" spans="2:7" ht="25.5" x14ac:dyDescent="0.25">
      <c r="B194" s="7"/>
      <c r="C194" s="31" t="s">
        <v>119</v>
      </c>
      <c r="D194" s="27" t="s">
        <v>332</v>
      </c>
      <c r="E194" s="32"/>
      <c r="F194" s="27">
        <v>2</v>
      </c>
      <c r="G194" s="30" t="s">
        <v>1</v>
      </c>
    </row>
    <row r="195" spans="2:7" x14ac:dyDescent="0.25">
      <c r="B195" s="7"/>
      <c r="C195" s="31" t="s">
        <v>111</v>
      </c>
      <c r="D195" s="27" t="s">
        <v>333</v>
      </c>
      <c r="E195" s="32"/>
      <c r="F195" s="27">
        <v>9</v>
      </c>
      <c r="G195" s="30" t="s">
        <v>1</v>
      </c>
    </row>
    <row r="196" spans="2:7" x14ac:dyDescent="0.25">
      <c r="B196" s="7"/>
      <c r="C196" s="31" t="s">
        <v>240</v>
      </c>
      <c r="D196" s="27" t="s">
        <v>334</v>
      </c>
      <c r="E196" s="32"/>
      <c r="F196" s="27">
        <v>5</v>
      </c>
      <c r="G196" s="30" t="s">
        <v>1</v>
      </c>
    </row>
    <row r="197" spans="2:7" x14ac:dyDescent="0.25">
      <c r="B197" s="7"/>
      <c r="C197" s="31" t="s">
        <v>112</v>
      </c>
      <c r="D197" s="27" t="s">
        <v>335</v>
      </c>
      <c r="E197" s="32"/>
      <c r="F197" s="27">
        <v>2</v>
      </c>
      <c r="G197" s="30" t="s">
        <v>1</v>
      </c>
    </row>
    <row r="198" spans="2:7" x14ac:dyDescent="0.25">
      <c r="B198" s="7"/>
      <c r="C198" s="31" t="s">
        <v>336</v>
      </c>
      <c r="D198" s="27" t="s">
        <v>337</v>
      </c>
      <c r="E198" s="32"/>
      <c r="F198" s="27">
        <v>1</v>
      </c>
      <c r="G198" s="30" t="s">
        <v>1</v>
      </c>
    </row>
    <row r="199" spans="2:7" x14ac:dyDescent="0.25">
      <c r="B199" s="7"/>
      <c r="C199" s="31" t="s">
        <v>114</v>
      </c>
      <c r="D199" s="27" t="s">
        <v>338</v>
      </c>
      <c r="E199" s="32"/>
      <c r="F199" s="27">
        <v>2</v>
      </c>
      <c r="G199" s="30" t="s">
        <v>1</v>
      </c>
    </row>
    <row r="200" spans="2:7" x14ac:dyDescent="0.25">
      <c r="B200" s="7"/>
      <c r="C200" s="31" t="s">
        <v>115</v>
      </c>
      <c r="D200" s="27" t="s">
        <v>339</v>
      </c>
      <c r="E200" s="32"/>
      <c r="F200" s="27">
        <v>3</v>
      </c>
      <c r="G200" s="30" t="s">
        <v>1</v>
      </c>
    </row>
    <row r="201" spans="2:7" x14ac:dyDescent="0.25">
      <c r="B201" s="7"/>
      <c r="C201" s="31" t="s">
        <v>113</v>
      </c>
      <c r="D201" s="27" t="s">
        <v>340</v>
      </c>
      <c r="E201" s="32"/>
      <c r="F201" s="27">
        <v>2</v>
      </c>
      <c r="G201" s="30" t="s">
        <v>1</v>
      </c>
    </row>
    <row r="202" spans="2:7" x14ac:dyDescent="0.25">
      <c r="B202" s="7"/>
      <c r="C202" s="31" t="s">
        <v>251</v>
      </c>
      <c r="D202" s="27" t="s">
        <v>341</v>
      </c>
      <c r="E202" s="32"/>
      <c r="F202" s="27">
        <v>3</v>
      </c>
      <c r="G202" s="30" t="s">
        <v>1</v>
      </c>
    </row>
    <row r="203" spans="2:7" x14ac:dyDescent="0.25">
      <c r="B203" s="7"/>
      <c r="C203" s="31" t="s">
        <v>241</v>
      </c>
      <c r="D203" s="27" t="s">
        <v>152</v>
      </c>
      <c r="E203" s="32"/>
      <c r="F203" s="27">
        <v>4</v>
      </c>
      <c r="G203" s="30" t="s">
        <v>1</v>
      </c>
    </row>
    <row r="204" spans="2:7" x14ac:dyDescent="0.25">
      <c r="B204" s="7"/>
      <c r="C204" s="31" t="s">
        <v>123</v>
      </c>
      <c r="D204" s="27" t="s">
        <v>342</v>
      </c>
      <c r="E204" s="32"/>
      <c r="F204" s="27">
        <v>4</v>
      </c>
      <c r="G204" s="30" t="s">
        <v>1</v>
      </c>
    </row>
    <row r="205" spans="2:7" x14ac:dyDescent="0.25">
      <c r="B205" s="7"/>
      <c r="C205" s="31" t="s">
        <v>125</v>
      </c>
      <c r="D205" s="27" t="s">
        <v>330</v>
      </c>
      <c r="E205" s="32"/>
      <c r="F205" s="27">
        <v>4</v>
      </c>
      <c r="G205" s="30" t="s">
        <v>1</v>
      </c>
    </row>
    <row r="206" spans="2:7" x14ac:dyDescent="0.25">
      <c r="B206" s="7"/>
      <c r="C206" s="31" t="s">
        <v>128</v>
      </c>
      <c r="D206" s="27" t="s">
        <v>153</v>
      </c>
      <c r="E206" s="32"/>
      <c r="F206" s="27">
        <v>10</v>
      </c>
      <c r="G206" s="30" t="s">
        <v>1</v>
      </c>
    </row>
    <row r="207" spans="2:7" x14ac:dyDescent="0.25">
      <c r="B207" s="7"/>
      <c r="C207" s="31" t="s">
        <v>127</v>
      </c>
      <c r="D207" s="27" t="s">
        <v>324</v>
      </c>
      <c r="E207" s="32"/>
      <c r="F207" s="27">
        <v>2</v>
      </c>
      <c r="G207" s="30" t="s">
        <v>1</v>
      </c>
    </row>
    <row r="208" spans="2:7" x14ac:dyDescent="0.25">
      <c r="B208" s="7"/>
      <c r="C208" s="31" t="s">
        <v>318</v>
      </c>
      <c r="D208" s="27" t="s">
        <v>319</v>
      </c>
      <c r="E208" s="32"/>
      <c r="F208" s="27">
        <v>2</v>
      </c>
      <c r="G208" s="30" t="s">
        <v>1</v>
      </c>
    </row>
    <row r="209" spans="1:7" x14ac:dyDescent="0.25">
      <c r="B209" s="7"/>
      <c r="C209" s="31" t="s">
        <v>316</v>
      </c>
      <c r="D209" s="27" t="s">
        <v>317</v>
      </c>
      <c r="E209" s="32"/>
      <c r="F209" s="27">
        <v>3</v>
      </c>
      <c r="G209" s="30" t="s">
        <v>1</v>
      </c>
    </row>
    <row r="210" spans="1:7" x14ac:dyDescent="0.25">
      <c r="B210" s="7"/>
      <c r="C210" s="31" t="s">
        <v>243</v>
      </c>
      <c r="D210" s="27" t="s">
        <v>315</v>
      </c>
      <c r="E210" s="32"/>
      <c r="F210" s="27">
        <v>4</v>
      </c>
      <c r="G210" s="30" t="s">
        <v>1</v>
      </c>
    </row>
    <row r="211" spans="1:7" x14ac:dyDescent="0.25">
      <c r="B211" s="7"/>
      <c r="C211" s="36" t="s">
        <v>313</v>
      </c>
      <c r="D211" s="37" t="s">
        <v>314</v>
      </c>
      <c r="E211" s="32"/>
      <c r="F211" s="38">
        <v>2</v>
      </c>
      <c r="G211" s="30" t="s">
        <v>1</v>
      </c>
    </row>
    <row r="212" spans="1:7" x14ac:dyDescent="0.25">
      <c r="A212" s="2" t="s">
        <v>129</v>
      </c>
      <c r="B212" s="7"/>
      <c r="C212" s="49" t="s">
        <v>212</v>
      </c>
      <c r="D212" s="50"/>
      <c r="E212" s="11"/>
      <c r="F212" s="13"/>
      <c r="G212" s="14"/>
    </row>
    <row r="213" spans="1:7" x14ac:dyDescent="0.25">
      <c r="B213" s="34"/>
      <c r="C213" s="35" t="str">
        <f>UPPER("General Note sheets for Signal Contracts")</f>
        <v>GENERAL NOTE SHEETS FOR SIGNAL CONTRACTS</v>
      </c>
      <c r="D213" s="35" t="s">
        <v>214</v>
      </c>
      <c r="E213" s="33"/>
      <c r="F213" s="27">
        <v>2</v>
      </c>
      <c r="G213" s="30" t="s">
        <v>1</v>
      </c>
    </row>
    <row r="214" spans="1:7" x14ac:dyDescent="0.25">
      <c r="B214" s="34"/>
      <c r="C214" s="35" t="str">
        <f>UPPER("Color Code Wiring/ Equipment Grounding")</f>
        <v>COLOR CODE WIRING/ EQUIPMENT GROUNDING</v>
      </c>
      <c r="D214" s="27" t="s">
        <v>215</v>
      </c>
      <c r="E214" s="33"/>
      <c r="F214" s="27">
        <v>6</v>
      </c>
      <c r="G214" s="30" t="s">
        <v>1</v>
      </c>
    </row>
    <row r="215" spans="1:7" x14ac:dyDescent="0.25">
      <c r="B215" s="34"/>
      <c r="C215" s="35" t="str">
        <f>UPPER("Cabling Diagrams")</f>
        <v>CABLING DIAGRAMS</v>
      </c>
      <c r="D215" s="27" t="s">
        <v>216</v>
      </c>
      <c r="E215" s="33"/>
      <c r="F215" s="27">
        <v>2</v>
      </c>
      <c r="G215" s="30" t="s">
        <v>1</v>
      </c>
    </row>
    <row r="216" spans="1:7" x14ac:dyDescent="0.25">
      <c r="B216" s="34"/>
      <c r="C216" s="35" t="str">
        <f>UPPER("Pedestrian Push Button Pedestal Details")</f>
        <v>PEDESTRIAN PUSH BUTTON PEDESTAL DETAILS</v>
      </c>
      <c r="D216" s="27" t="s">
        <v>217</v>
      </c>
      <c r="E216" s="33"/>
      <c r="F216" s="27">
        <v>2</v>
      </c>
      <c r="G216" s="30" t="s">
        <v>1</v>
      </c>
    </row>
    <row r="217" spans="1:7" x14ac:dyDescent="0.25">
      <c r="A217" s="2" t="s">
        <v>129</v>
      </c>
      <c r="B217" s="7"/>
      <c r="C217" s="49" t="s">
        <v>213</v>
      </c>
      <c r="D217" s="50"/>
      <c r="E217" s="11"/>
      <c r="F217" s="13"/>
      <c r="G217" s="14"/>
    </row>
    <row r="218" spans="1:7" x14ac:dyDescent="0.25">
      <c r="B218" s="34"/>
      <c r="C218" s="35" t="str">
        <f>UPPER("General Note sheets for Signal Contracts")</f>
        <v>GENERAL NOTE SHEETS FOR SIGNAL CONTRACTS</v>
      </c>
      <c r="D218" s="35" t="s">
        <v>218</v>
      </c>
      <c r="E218" s="33"/>
      <c r="F218" s="27">
        <v>2</v>
      </c>
      <c r="G218" s="30" t="s">
        <v>1</v>
      </c>
    </row>
    <row r="219" spans="1:7" x14ac:dyDescent="0.25">
      <c r="B219" s="34"/>
      <c r="C219" s="35" t="s">
        <v>254</v>
      </c>
      <c r="D219" s="27" t="s">
        <v>431</v>
      </c>
      <c r="E219" s="33"/>
      <c r="F219" s="27">
        <v>1</v>
      </c>
      <c r="G219" s="30" t="s">
        <v>1</v>
      </c>
    </row>
    <row r="220" spans="1:7" x14ac:dyDescent="0.25">
      <c r="B220" s="34"/>
      <c r="C220" s="35" t="s">
        <v>257</v>
      </c>
      <c r="D220" s="27" t="s">
        <v>430</v>
      </c>
      <c r="E220" s="33"/>
      <c r="F220" s="27">
        <v>2</v>
      </c>
      <c r="G220" s="30" t="s">
        <v>1</v>
      </c>
    </row>
    <row r="221" spans="1:7" ht="25.5" x14ac:dyDescent="0.25">
      <c r="B221" s="34"/>
      <c r="C221" s="39" t="s">
        <v>255</v>
      </c>
      <c r="D221" s="27" t="s">
        <v>256</v>
      </c>
      <c r="E221" s="33"/>
      <c r="F221" s="27">
        <v>4</v>
      </c>
      <c r="G221" s="30" t="s">
        <v>1</v>
      </c>
    </row>
    <row r="222" spans="1:7" x14ac:dyDescent="0.25">
      <c r="A222" s="2" t="s">
        <v>129</v>
      </c>
      <c r="B222" s="7"/>
      <c r="C222" s="49" t="s">
        <v>229</v>
      </c>
      <c r="D222" s="50"/>
      <c r="E222" s="11"/>
      <c r="F222" s="13"/>
      <c r="G222" s="14"/>
    </row>
    <row r="223" spans="1:7" x14ac:dyDescent="0.25">
      <c r="B223" s="34"/>
      <c r="C223" s="35" t="str">
        <f>UPPER("General Note sheets for Signal Contracts")</f>
        <v>GENERAL NOTE SHEETS FOR SIGNAL CONTRACTS</v>
      </c>
      <c r="D223" s="35" t="s">
        <v>228</v>
      </c>
      <c r="E223" s="33"/>
      <c r="F223" s="27">
        <v>2</v>
      </c>
      <c r="G223" s="30" t="s">
        <v>1</v>
      </c>
    </row>
    <row r="224" spans="1:7" x14ac:dyDescent="0.25">
      <c r="B224" s="34"/>
      <c r="C224" s="40" t="str">
        <f>UPPER("Color Code Wiring / Equipment Grounding")</f>
        <v>COLOR CODE WIRING / EQUIPMENT GROUNDING</v>
      </c>
      <c r="D224" s="27" t="s">
        <v>219</v>
      </c>
      <c r="E224" s="33"/>
      <c r="F224" s="27">
        <v>6</v>
      </c>
      <c r="G224" s="30" t="s">
        <v>1</v>
      </c>
    </row>
    <row r="225" spans="1:7" x14ac:dyDescent="0.25">
      <c r="B225" s="34"/>
      <c r="C225" s="40" t="str">
        <f>UPPER("Color Code FOR Wiring ConnectING Signal Lamps")</f>
        <v>COLOR CODE FOR WIRING CONNECTING SIGNAL LAMPS</v>
      </c>
      <c r="D225" s="27" t="s">
        <v>220</v>
      </c>
      <c r="E225" s="33"/>
      <c r="F225" s="27">
        <v>1</v>
      </c>
      <c r="G225" s="30" t="s">
        <v>1</v>
      </c>
    </row>
    <row r="226" spans="1:7" x14ac:dyDescent="0.25">
      <c r="B226" s="34"/>
      <c r="C226" s="40" t="str">
        <f>UPPER("Pedestal FOUNDATION &amp; Signal Mounting Details")</f>
        <v>PEDESTAL FOUNDATION &amp; SIGNAL MOUNTING DETAILS</v>
      </c>
      <c r="D226" s="27" t="s">
        <v>221</v>
      </c>
      <c r="E226" s="33"/>
      <c r="F226" s="27">
        <v>3</v>
      </c>
      <c r="G226" s="30" t="s">
        <v>1</v>
      </c>
    </row>
    <row r="227" spans="1:7" x14ac:dyDescent="0.25">
      <c r="B227" s="34"/>
      <c r="C227" s="40" t="str">
        <f>UPPER("Typical Pole Mtd Pedestrian Signals")</f>
        <v>TYPICAL POLE MTD PEDESTRIAN SIGNALS</v>
      </c>
      <c r="D227" s="27" t="s">
        <v>222</v>
      </c>
      <c r="E227" s="33"/>
      <c r="F227" s="27">
        <v>4</v>
      </c>
      <c r="G227" s="30" t="s">
        <v>1</v>
      </c>
    </row>
    <row r="228" spans="1:7" x14ac:dyDescent="0.25">
      <c r="B228" s="34"/>
      <c r="C228" s="40" t="str">
        <f>UPPER("Span Wire Mounted TS Bracket Assembly")</f>
        <v>SPAN WIRE MOUNTED TS BRACKET ASSEMBLY</v>
      </c>
      <c r="D228" s="27" t="s">
        <v>223</v>
      </c>
      <c r="E228" s="33"/>
      <c r="F228" s="27">
        <v>2</v>
      </c>
      <c r="G228" s="30" t="s">
        <v>1</v>
      </c>
    </row>
    <row r="229" spans="1:7" x14ac:dyDescent="0.25">
      <c r="B229" s="34"/>
      <c r="C229" s="40" t="str">
        <f>UPPER("Fiber Optic Variable Speed Limit Sign")</f>
        <v>FIBER OPTIC VARIABLE SPEED LIMIT SIGN</v>
      </c>
      <c r="D229" s="27" t="s">
        <v>224</v>
      </c>
      <c r="E229" s="33"/>
      <c r="F229" s="27">
        <v>2</v>
      </c>
      <c r="G229" s="30" t="s">
        <v>1</v>
      </c>
    </row>
    <row r="230" spans="1:7" x14ac:dyDescent="0.25">
      <c r="B230" s="34"/>
      <c r="C230" s="40" t="str">
        <f>UPPER("Base Mtd TS Controller Cabinet/Fdn")</f>
        <v>BASE MTD TS CONTROLLER CABINET/FDN</v>
      </c>
      <c r="D230" s="27" t="s">
        <v>225</v>
      </c>
      <c r="E230" s="33"/>
      <c r="F230" s="27">
        <v>4</v>
      </c>
      <c r="G230" s="30" t="s">
        <v>1</v>
      </c>
    </row>
    <row r="231" spans="1:7" x14ac:dyDescent="0.25">
      <c r="B231" s="34"/>
      <c r="C231" s="40" t="str">
        <f>UPPER("Traffic Loops")</f>
        <v>TRAFFIC LOOPS</v>
      </c>
      <c r="D231" s="27" t="s">
        <v>226</v>
      </c>
      <c r="E231" s="33"/>
      <c r="F231" s="27">
        <v>4</v>
      </c>
      <c r="G231" s="30" t="s">
        <v>1</v>
      </c>
    </row>
    <row r="232" spans="1:7" x14ac:dyDescent="0.25">
      <c r="B232" s="34"/>
      <c r="C232" s="40" t="str">
        <f>UPPER("Span Wire Junction Box")</f>
        <v>SPAN WIRE JUNCTION BOX</v>
      </c>
      <c r="D232" s="27" t="s">
        <v>227</v>
      </c>
      <c r="E232" s="33"/>
      <c r="F232" s="27">
        <v>1</v>
      </c>
      <c r="G232" s="30" t="s">
        <v>1</v>
      </c>
    </row>
    <row r="233" spans="1:7" x14ac:dyDescent="0.25">
      <c r="A233" s="2" t="s">
        <v>129</v>
      </c>
      <c r="B233" s="7"/>
      <c r="C233" s="49" t="s">
        <v>131</v>
      </c>
      <c r="D233" s="50"/>
      <c r="E233" s="11"/>
      <c r="F233" s="21"/>
      <c r="G233" s="22"/>
    </row>
    <row r="234" spans="1:7" x14ac:dyDescent="0.25">
      <c r="B234" s="7"/>
      <c r="C234" s="15" t="s">
        <v>154</v>
      </c>
      <c r="D234" s="16" t="s">
        <v>353</v>
      </c>
      <c r="E234" s="11"/>
      <c r="F234" s="16">
        <v>3</v>
      </c>
      <c r="G234" s="19">
        <v>43244</v>
      </c>
    </row>
    <row r="235" spans="1:7" x14ac:dyDescent="0.25">
      <c r="B235" s="7"/>
      <c r="C235" s="15" t="s">
        <v>160</v>
      </c>
      <c r="D235" s="16" t="s">
        <v>354</v>
      </c>
      <c r="E235" s="11"/>
      <c r="F235" s="16">
        <v>5</v>
      </c>
      <c r="G235" s="19">
        <v>43244</v>
      </c>
    </row>
    <row r="236" spans="1:7" x14ac:dyDescent="0.25">
      <c r="B236" s="7"/>
      <c r="C236" s="15" t="s">
        <v>166</v>
      </c>
      <c r="D236" s="16" t="s">
        <v>426</v>
      </c>
      <c r="E236" s="11"/>
      <c r="F236" s="16">
        <v>8</v>
      </c>
      <c r="G236" s="19">
        <v>44351</v>
      </c>
    </row>
    <row r="237" spans="1:7" x14ac:dyDescent="0.25">
      <c r="B237" s="7"/>
      <c r="C237" s="15" t="s">
        <v>159</v>
      </c>
      <c r="D237" s="16" t="s">
        <v>355</v>
      </c>
      <c r="E237" s="11"/>
      <c r="F237" s="16">
        <v>9</v>
      </c>
      <c r="G237" s="19">
        <v>43244</v>
      </c>
    </row>
    <row r="238" spans="1:7" ht="12.75" customHeight="1" x14ac:dyDescent="0.25">
      <c r="B238" s="7"/>
      <c r="C238" s="15" t="s">
        <v>157</v>
      </c>
      <c r="D238" s="16" t="s">
        <v>232</v>
      </c>
      <c r="E238" s="11"/>
      <c r="F238" s="16">
        <v>5</v>
      </c>
      <c r="G238" s="19">
        <v>40763</v>
      </c>
    </row>
    <row r="239" spans="1:7" x14ac:dyDescent="0.25">
      <c r="B239" s="7"/>
      <c r="C239" s="15" t="s">
        <v>165</v>
      </c>
      <c r="D239" s="16" t="s">
        <v>170</v>
      </c>
      <c r="E239" s="11"/>
      <c r="F239" s="16">
        <v>1</v>
      </c>
      <c r="G239" s="19">
        <v>38581</v>
      </c>
    </row>
    <row r="240" spans="1:7" ht="25.5" x14ac:dyDescent="0.25">
      <c r="B240" s="7"/>
      <c r="C240" s="15" t="s">
        <v>362</v>
      </c>
      <c r="D240" s="16" t="s">
        <v>382</v>
      </c>
      <c r="E240" s="11"/>
      <c r="F240" s="16">
        <v>2</v>
      </c>
      <c r="G240" s="19">
        <v>43846</v>
      </c>
    </row>
    <row r="241" spans="2:7" x14ac:dyDescent="0.25">
      <c r="B241" s="7"/>
      <c r="C241" s="15" t="s">
        <v>191</v>
      </c>
      <c r="D241" s="16" t="s">
        <v>276</v>
      </c>
      <c r="E241" s="11"/>
      <c r="F241" s="16">
        <v>7</v>
      </c>
      <c r="G241" s="19">
        <v>42107</v>
      </c>
    </row>
    <row r="242" spans="2:7" x14ac:dyDescent="0.25">
      <c r="B242" s="7"/>
      <c r="C242" s="15" t="s">
        <v>192</v>
      </c>
      <c r="D242" s="16" t="s">
        <v>230</v>
      </c>
      <c r="E242" s="11"/>
      <c r="F242" s="16">
        <v>1</v>
      </c>
      <c r="G242" s="19">
        <v>40763</v>
      </c>
    </row>
    <row r="243" spans="2:7" x14ac:dyDescent="0.25">
      <c r="B243" s="7"/>
      <c r="C243" s="15" t="s">
        <v>193</v>
      </c>
      <c r="D243" s="16" t="s">
        <v>383</v>
      </c>
      <c r="E243" s="11"/>
      <c r="F243" s="16">
        <v>4</v>
      </c>
      <c r="G243" s="19">
        <v>43846</v>
      </c>
    </row>
    <row r="244" spans="2:7" x14ac:dyDescent="0.25">
      <c r="B244" s="7"/>
      <c r="C244" s="15" t="s">
        <v>194</v>
      </c>
      <c r="D244" s="16" t="s">
        <v>356</v>
      </c>
      <c r="E244" s="11"/>
      <c r="F244" s="16">
        <v>15</v>
      </c>
      <c r="G244" s="19">
        <v>43244</v>
      </c>
    </row>
    <row r="245" spans="2:7" x14ac:dyDescent="0.25">
      <c r="B245" s="7"/>
      <c r="C245" s="15" t="s">
        <v>164</v>
      </c>
      <c r="D245" s="16" t="s">
        <v>277</v>
      </c>
      <c r="E245" s="11"/>
      <c r="F245" s="16">
        <v>5</v>
      </c>
      <c r="G245" s="19">
        <v>42125</v>
      </c>
    </row>
    <row r="246" spans="2:7" x14ac:dyDescent="0.25">
      <c r="B246" s="7"/>
      <c r="C246" s="15" t="s">
        <v>155</v>
      </c>
      <c r="D246" s="16" t="s">
        <v>278</v>
      </c>
      <c r="E246" s="11"/>
      <c r="F246" s="16">
        <v>3</v>
      </c>
      <c r="G246" s="19">
        <v>42125</v>
      </c>
    </row>
    <row r="247" spans="2:7" x14ac:dyDescent="0.25">
      <c r="B247" s="7"/>
      <c r="C247" s="15" t="s">
        <v>158</v>
      </c>
      <c r="D247" s="16" t="s">
        <v>171</v>
      </c>
      <c r="E247" s="11"/>
      <c r="F247" s="16">
        <v>2</v>
      </c>
      <c r="G247" s="19">
        <v>38581</v>
      </c>
    </row>
    <row r="248" spans="2:7" x14ac:dyDescent="0.25">
      <c r="B248" s="7"/>
      <c r="C248" s="15" t="s">
        <v>163</v>
      </c>
      <c r="D248" s="16" t="s">
        <v>453</v>
      </c>
      <c r="E248" s="11"/>
      <c r="F248" s="16">
        <v>6</v>
      </c>
      <c r="G248" s="19" t="s">
        <v>1</v>
      </c>
    </row>
    <row r="249" spans="2:7" x14ac:dyDescent="0.25">
      <c r="B249" s="7"/>
      <c r="C249" s="15" t="s">
        <v>195</v>
      </c>
      <c r="D249" s="16" t="s">
        <v>439</v>
      </c>
      <c r="E249" s="11"/>
      <c r="F249" s="16">
        <v>4</v>
      </c>
      <c r="G249" s="19" t="s">
        <v>1</v>
      </c>
    </row>
    <row r="250" spans="2:7" ht="25.5" customHeight="1" x14ac:dyDescent="0.25">
      <c r="B250" s="7"/>
      <c r="C250" s="15" t="s">
        <v>196</v>
      </c>
      <c r="D250" s="16" t="s">
        <v>454</v>
      </c>
      <c r="E250" s="11"/>
      <c r="F250" s="16">
        <v>7</v>
      </c>
      <c r="G250" s="19" t="s">
        <v>1</v>
      </c>
    </row>
    <row r="251" spans="2:7" ht="25.5" x14ac:dyDescent="0.25">
      <c r="B251" s="7"/>
      <c r="C251" s="15" t="s">
        <v>197</v>
      </c>
      <c r="D251" s="16" t="s">
        <v>172</v>
      </c>
      <c r="E251" s="11"/>
      <c r="F251" s="16">
        <v>1</v>
      </c>
      <c r="G251" s="20" t="s">
        <v>1</v>
      </c>
    </row>
    <row r="252" spans="2:7" x14ac:dyDescent="0.25">
      <c r="B252" s="7"/>
      <c r="C252" s="15" t="s">
        <v>169</v>
      </c>
      <c r="D252" s="16" t="s">
        <v>440</v>
      </c>
      <c r="E252" s="11"/>
      <c r="F252" s="16">
        <v>6</v>
      </c>
      <c r="G252" s="19" t="s">
        <v>1</v>
      </c>
    </row>
    <row r="253" spans="2:7" x14ac:dyDescent="0.25">
      <c r="B253" s="7"/>
      <c r="C253" s="15" t="s">
        <v>457</v>
      </c>
      <c r="D253" s="16" t="s">
        <v>441</v>
      </c>
      <c r="E253" s="11"/>
      <c r="F253" s="16">
        <v>10</v>
      </c>
      <c r="G253" s="19" t="s">
        <v>1</v>
      </c>
    </row>
    <row r="254" spans="2:7" x14ac:dyDescent="0.25">
      <c r="B254" s="7"/>
      <c r="C254" s="15" t="s">
        <v>427</v>
      </c>
      <c r="D254" s="16" t="s">
        <v>442</v>
      </c>
      <c r="E254" s="11"/>
      <c r="F254" s="16">
        <v>8</v>
      </c>
      <c r="G254" s="19" t="s">
        <v>1</v>
      </c>
    </row>
    <row r="255" spans="2:7" x14ac:dyDescent="0.25">
      <c r="B255" s="7"/>
      <c r="C255" s="15" t="s">
        <v>428</v>
      </c>
      <c r="D255" s="16" t="s">
        <v>455</v>
      </c>
      <c r="E255" s="11"/>
      <c r="F255" s="16">
        <v>11</v>
      </c>
      <c r="G255" s="19">
        <v>44350</v>
      </c>
    </row>
    <row r="256" spans="2:7" x14ac:dyDescent="0.25">
      <c r="B256" s="7"/>
      <c r="C256" s="15" t="s">
        <v>456</v>
      </c>
      <c r="D256" s="16" t="s">
        <v>443</v>
      </c>
      <c r="E256" s="11"/>
      <c r="F256" s="16">
        <v>10</v>
      </c>
      <c r="G256" s="19" t="s">
        <v>1</v>
      </c>
    </row>
    <row r="257" spans="2:7" x14ac:dyDescent="0.25">
      <c r="B257" s="7"/>
      <c r="C257" s="15" t="s">
        <v>429</v>
      </c>
      <c r="D257" s="16" t="s">
        <v>444</v>
      </c>
      <c r="E257" s="11"/>
      <c r="F257" s="16">
        <v>6</v>
      </c>
      <c r="G257" s="19" t="s">
        <v>1</v>
      </c>
    </row>
    <row r="258" spans="2:7" ht="25.5" x14ac:dyDescent="0.25">
      <c r="B258" s="7"/>
      <c r="C258" s="15" t="s">
        <v>198</v>
      </c>
      <c r="D258" s="16" t="s">
        <v>233</v>
      </c>
      <c r="E258" s="11"/>
      <c r="F258" s="16">
        <v>5</v>
      </c>
      <c r="G258" s="19">
        <v>40801</v>
      </c>
    </row>
    <row r="259" spans="2:7" ht="25.5" x14ac:dyDescent="0.25">
      <c r="B259" s="7"/>
      <c r="C259" s="15" t="s">
        <v>199</v>
      </c>
      <c r="D259" s="16" t="s">
        <v>384</v>
      </c>
      <c r="E259" s="11"/>
      <c r="F259" s="16">
        <v>8</v>
      </c>
      <c r="G259" s="19">
        <v>43846</v>
      </c>
    </row>
    <row r="260" spans="2:7" x14ac:dyDescent="0.25">
      <c r="B260" s="7"/>
      <c r="C260" s="15" t="s">
        <v>167</v>
      </c>
      <c r="D260" s="16" t="s">
        <v>180</v>
      </c>
      <c r="E260" s="11"/>
      <c r="F260" s="16">
        <v>1</v>
      </c>
      <c r="G260" s="19">
        <v>38581</v>
      </c>
    </row>
    <row r="261" spans="2:7" x14ac:dyDescent="0.25">
      <c r="B261" s="7"/>
      <c r="C261" s="15" t="s">
        <v>161</v>
      </c>
      <c r="D261" s="16" t="s">
        <v>291</v>
      </c>
      <c r="E261" s="11"/>
      <c r="F261" s="16">
        <v>2</v>
      </c>
      <c r="G261" s="19">
        <v>41527</v>
      </c>
    </row>
    <row r="262" spans="2:7" x14ac:dyDescent="0.25">
      <c r="B262" s="7"/>
      <c r="C262" s="15" t="s">
        <v>162</v>
      </c>
      <c r="D262" s="16" t="s">
        <v>231</v>
      </c>
      <c r="E262" s="11"/>
      <c r="F262" s="16">
        <v>2</v>
      </c>
      <c r="G262" s="19">
        <v>40763</v>
      </c>
    </row>
    <row r="263" spans="2:7" x14ac:dyDescent="0.25">
      <c r="B263" s="7"/>
      <c r="C263" s="15" t="s">
        <v>156</v>
      </c>
      <c r="D263" s="16" t="s">
        <v>261</v>
      </c>
      <c r="E263" s="11"/>
      <c r="F263" s="16">
        <v>5</v>
      </c>
      <c r="G263" s="19">
        <v>41458</v>
      </c>
    </row>
    <row r="264" spans="2:7" x14ac:dyDescent="0.25">
      <c r="B264" s="7"/>
      <c r="C264" s="15" t="s">
        <v>168</v>
      </c>
      <c r="D264" s="16" t="s">
        <v>234</v>
      </c>
      <c r="E264" s="11"/>
      <c r="F264" s="16">
        <v>1</v>
      </c>
      <c r="G264" s="19">
        <v>40801</v>
      </c>
    </row>
    <row r="265" spans="2:7" x14ac:dyDescent="0.25">
      <c r="B265" s="7"/>
      <c r="C265" s="15" t="s">
        <v>200</v>
      </c>
      <c r="D265" s="16" t="s">
        <v>445</v>
      </c>
      <c r="E265" s="11"/>
      <c r="F265" s="16">
        <v>12</v>
      </c>
      <c r="G265" s="19" t="s">
        <v>1</v>
      </c>
    </row>
    <row r="266" spans="2:7" x14ac:dyDescent="0.25">
      <c r="B266" s="7"/>
      <c r="C266" s="15" t="s">
        <v>201</v>
      </c>
      <c r="D266" s="16" t="s">
        <v>446</v>
      </c>
      <c r="E266" s="11"/>
      <c r="F266" s="16">
        <v>11</v>
      </c>
      <c r="G266" s="19" t="s">
        <v>1</v>
      </c>
    </row>
    <row r="267" spans="2:7" x14ac:dyDescent="0.25">
      <c r="B267" s="7"/>
      <c r="C267" s="15" t="s">
        <v>202</v>
      </c>
      <c r="D267" s="16" t="s">
        <v>447</v>
      </c>
      <c r="E267" s="11"/>
      <c r="F267" s="16">
        <v>8</v>
      </c>
      <c r="G267" s="19" t="s">
        <v>1</v>
      </c>
    </row>
    <row r="268" spans="2:7" x14ac:dyDescent="0.25">
      <c r="B268" s="7"/>
      <c r="C268" s="15" t="s">
        <v>203</v>
      </c>
      <c r="D268" s="16" t="s">
        <v>448</v>
      </c>
      <c r="E268" s="11"/>
      <c r="F268" s="16">
        <v>8</v>
      </c>
      <c r="G268" s="19" t="s">
        <v>1</v>
      </c>
    </row>
    <row r="269" spans="2:7" x14ac:dyDescent="0.25">
      <c r="B269" s="7"/>
      <c r="C269" s="15" t="s">
        <v>183</v>
      </c>
      <c r="D269" s="16" t="s">
        <v>262</v>
      </c>
      <c r="E269" s="11"/>
      <c r="F269" s="16">
        <v>1</v>
      </c>
      <c r="G269" s="19" t="s">
        <v>1</v>
      </c>
    </row>
    <row r="270" spans="2:7" x14ac:dyDescent="0.25">
      <c r="B270" s="7"/>
      <c r="C270" s="15" t="s">
        <v>204</v>
      </c>
      <c r="D270" s="16" t="s">
        <v>449</v>
      </c>
      <c r="E270" s="11"/>
      <c r="F270" s="16">
        <v>3</v>
      </c>
      <c r="G270" s="19" t="s">
        <v>1</v>
      </c>
    </row>
    <row r="271" spans="2:7" x14ac:dyDescent="0.25">
      <c r="B271" s="7"/>
      <c r="C271" s="15" t="s">
        <v>205</v>
      </c>
      <c r="D271" s="16" t="s">
        <v>450</v>
      </c>
      <c r="E271" s="11"/>
      <c r="F271" s="16">
        <v>5</v>
      </c>
      <c r="G271" s="19" t="s">
        <v>1</v>
      </c>
    </row>
    <row r="272" spans="2:7" x14ac:dyDescent="0.25">
      <c r="B272" s="7"/>
      <c r="C272" s="15" t="s">
        <v>206</v>
      </c>
      <c r="D272" s="16" t="s">
        <v>451</v>
      </c>
      <c r="E272" s="11"/>
      <c r="F272" s="16">
        <v>4</v>
      </c>
      <c r="G272" s="19" t="s">
        <v>1</v>
      </c>
    </row>
    <row r="273" spans="1:7" x14ac:dyDescent="0.25">
      <c r="B273" s="7"/>
      <c r="C273" s="15" t="s">
        <v>207</v>
      </c>
      <c r="D273" s="16" t="s">
        <v>452</v>
      </c>
      <c r="E273" s="11"/>
      <c r="F273" s="16">
        <v>5</v>
      </c>
      <c r="G273" s="19" t="s">
        <v>1</v>
      </c>
    </row>
    <row r="274" spans="1:7" x14ac:dyDescent="0.25">
      <c r="A274" s="2" t="s">
        <v>129</v>
      </c>
      <c r="B274" s="7"/>
      <c r="C274" s="4" t="s">
        <v>173</v>
      </c>
      <c r="E274" s="23"/>
    </row>
    <row r="275" spans="1:7" x14ac:dyDescent="0.25">
      <c r="B275" s="7"/>
      <c r="C275" s="24"/>
      <c r="D275" s="25"/>
      <c r="E275" s="23"/>
    </row>
  </sheetData>
  <autoFilter ref="A5:G274" xr:uid="{D12DCB36-5ED0-40A1-A371-BB79FF2FD11D}"/>
  <mergeCells count="16">
    <mergeCell ref="C217:D217"/>
    <mergeCell ref="C222:D222"/>
    <mergeCell ref="C8:D8"/>
    <mergeCell ref="A1:H1"/>
    <mergeCell ref="C233:D233"/>
    <mergeCell ref="C121:D121"/>
    <mergeCell ref="C10:D10"/>
    <mergeCell ref="C151:D151"/>
    <mergeCell ref="C99:D99"/>
    <mergeCell ref="C7:D7"/>
    <mergeCell ref="C6:D6"/>
    <mergeCell ref="A2:G2"/>
    <mergeCell ref="A3:E3"/>
    <mergeCell ref="F3:G3"/>
    <mergeCell ref="A4:G4"/>
    <mergeCell ref="C212:D212"/>
  </mergeCells>
  <phoneticPr fontId="5" type="noConversion"/>
  <hyperlinks>
    <hyperlink ref="F3" r:id="rId1" xr:uid="{0DAD2362-877B-4D1E-B1FF-5639137A0165}"/>
  </hyperlinks>
  <pageMargins left="0.5" right="0.5" top="0.5" bottom="0.5" header="0.25" footer="0.25"/>
  <pageSetup paperSize="17" orientation="portrait" r:id="rId2"/>
  <headerFooter>
    <oddFooter>&amp;L&amp;"Arial,Regular"&amp;8&amp;P of &amp;N&amp;R&amp;"Arial,Regular"&amp;8&amp;F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ADBD08-7A15-493D-AC5A-3C4507FC9B3B}">
  <dimension ref="A1:B10"/>
  <sheetViews>
    <sheetView workbookViewId="0">
      <selection activeCell="B1" sqref="B1:B1048576"/>
    </sheetView>
  </sheetViews>
  <sheetFormatPr defaultColWidth="9.28515625" defaultRowHeight="11.25" x14ac:dyDescent="0.2"/>
  <cols>
    <col min="1" max="1" width="80.7109375" style="46" customWidth="1"/>
    <col min="2" max="2" width="15.7109375" style="48" customWidth="1"/>
    <col min="3" max="16384" width="9.28515625" style="46"/>
  </cols>
  <sheetData>
    <row r="1" spans="1:2" x14ac:dyDescent="0.2">
      <c r="A1" s="46" t="s">
        <v>98</v>
      </c>
      <c r="B1" s="48" t="s">
        <v>96</v>
      </c>
    </row>
    <row r="2" spans="1:2" x14ac:dyDescent="0.2">
      <c r="A2" s="46" t="str" cm="1">
        <f t="array" ref="A2:B10">CONCATENATE(_xlfn._xlws.FILTER('Standard Plans'!C10:D274,'Standard Plans'!A10:A274="y"))</f>
        <v>ROAD</v>
      </c>
      <c r="B2" s="48" t="str">
        <v/>
      </c>
    </row>
    <row r="3" spans="1:2" x14ac:dyDescent="0.2">
      <c r="A3" s="46" t="str">
        <v>BRIDGE</v>
      </c>
      <c r="B3" s="48" t="str">
        <v/>
      </c>
    </row>
    <row r="4" spans="1:2" x14ac:dyDescent="0.2">
      <c r="A4" s="46" t="str">
        <v>PAVEMENT MARKINGS</v>
      </c>
      <c r="B4" s="48" t="str">
        <v/>
      </c>
    </row>
    <row r="5" spans="1:2" x14ac:dyDescent="0.2">
      <c r="A5" s="46" t="str">
        <v>STATEWIDE TRAFFIC SIGNALS</v>
      </c>
      <c r="B5" s="48" t="str">
        <v/>
      </c>
    </row>
    <row r="6" spans="1:2" x14ac:dyDescent="0.2">
      <c r="A6" s="46" t="str">
        <v>MACOMB COUNTY TRAFFIC SIGNALS</v>
      </c>
      <c r="B6" s="48" t="str">
        <v/>
      </c>
    </row>
    <row r="7" spans="1:2" x14ac:dyDescent="0.2">
      <c r="A7" s="46" t="str">
        <v>OAKLAND COUNTY TRAFFIC SIGNALS</v>
      </c>
      <c r="B7" s="48" t="str">
        <v/>
      </c>
    </row>
    <row r="8" spans="1:2" x14ac:dyDescent="0.2">
      <c r="A8" s="46" t="str">
        <v>WAYNE COUNTY TRAFFIC SIGNALS</v>
      </c>
      <c r="B8" s="48" t="str">
        <v/>
      </c>
    </row>
    <row r="9" spans="1:2" x14ac:dyDescent="0.2">
      <c r="A9" s="46" t="str">
        <v>SIGNING</v>
      </c>
      <c r="B9" s="48" t="str">
        <v/>
      </c>
    </row>
    <row r="10" spans="1:2" x14ac:dyDescent="0.2">
      <c r="A10" s="46" t="str">
        <v>* Denotes Special Detail</v>
      </c>
      <c r="B10" s="48" t="str"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Info</vt:lpstr>
      <vt:lpstr>Standard Plans</vt:lpstr>
      <vt:lpstr>CADD Output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rrayl</dc:creator>
  <cp:lastModifiedBy>Thelen, Brian L. (MDOT)</cp:lastModifiedBy>
  <cp:lastPrinted>2010-03-11T14:31:51Z</cp:lastPrinted>
  <dcterms:created xsi:type="dcterms:W3CDTF">2009-09-23T18:31:35Z</dcterms:created>
  <dcterms:modified xsi:type="dcterms:W3CDTF">2026-02-26T18:18:34Z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f46dfe0-534f-4c95-815c-5b1af86b9823_Enabled">
    <vt:lpwstr>true</vt:lpwstr>
  </property>
  <property fmtid="{D5CDD505-2E9C-101B-9397-08002B2CF9AE}" pid="3" name="MSIP_Label_2f46dfe0-534f-4c95-815c-5b1af86b9823_SetDate">
    <vt:lpwstr>2021-03-29T18:11:21Z</vt:lpwstr>
  </property>
  <property fmtid="{D5CDD505-2E9C-101B-9397-08002B2CF9AE}" pid="4" name="MSIP_Label_2f46dfe0-534f-4c95-815c-5b1af86b9823_Method">
    <vt:lpwstr>Privileged</vt:lpwstr>
  </property>
  <property fmtid="{D5CDD505-2E9C-101B-9397-08002B2CF9AE}" pid="5" name="MSIP_Label_2f46dfe0-534f-4c95-815c-5b1af86b9823_Name">
    <vt:lpwstr>2f46dfe0-534f-4c95-815c-5b1af86b9823</vt:lpwstr>
  </property>
  <property fmtid="{D5CDD505-2E9C-101B-9397-08002B2CF9AE}" pid="6" name="MSIP_Label_2f46dfe0-534f-4c95-815c-5b1af86b9823_SiteId">
    <vt:lpwstr>d5fb7087-3777-42ad-966a-892ef47225d1</vt:lpwstr>
  </property>
  <property fmtid="{D5CDD505-2E9C-101B-9397-08002B2CF9AE}" pid="7" name="MSIP_Label_2f46dfe0-534f-4c95-815c-5b1af86b9823_ActionId">
    <vt:lpwstr>c785698f-b33e-41a7-b656-da9e94582685</vt:lpwstr>
  </property>
  <property fmtid="{D5CDD505-2E9C-101B-9397-08002B2CF9AE}" pid="8" name="MSIP_Label_2f46dfe0-534f-4c95-815c-5b1af86b9823_ContentBits">
    <vt:lpwstr>0</vt:lpwstr>
  </property>
</Properties>
</file>